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2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8" i="1" l="1"/>
  <c r="H91" i="1"/>
  <c r="H88" i="1"/>
  <c r="H87" i="1"/>
  <c r="H86" i="1"/>
  <c r="H84" i="1"/>
  <c r="H83" i="1"/>
  <c r="H82" i="1"/>
  <c r="H81" i="1"/>
  <c r="H79" i="1"/>
  <c r="H77" i="1"/>
  <c r="H80" i="1" s="1"/>
  <c r="H55" i="1"/>
  <c r="H73" i="1"/>
  <c r="Q82" i="1"/>
  <c r="H62" i="1"/>
  <c r="H66" i="1"/>
  <c r="H69" i="1"/>
  <c r="H61" i="1"/>
  <c r="Q64" i="1"/>
  <c r="H51" i="1"/>
  <c r="H48" i="1"/>
  <c r="H43" i="1"/>
  <c r="Q46" i="1"/>
  <c r="H38" i="1"/>
  <c r="H36" i="1"/>
  <c r="Q28" i="1"/>
  <c r="H90" i="1" l="1"/>
  <c r="H92" i="1" s="1"/>
  <c r="H72" i="1"/>
  <c r="H74" i="1" s="1"/>
  <c r="H54" i="1"/>
  <c r="H56" i="1" s="1"/>
</calcChain>
</file>

<file path=xl/sharedStrings.xml><?xml version="1.0" encoding="utf-8"?>
<sst xmlns="http://schemas.openxmlformats.org/spreadsheetml/2006/main" count="104" uniqueCount="39">
  <si>
    <t>Здравствуйте! Прошу покорнейше помощи!</t>
  </si>
  <si>
    <t>Задача дословно:</t>
  </si>
  <si>
    <t>Годовой объём производства организации составляет 200 000 д.е. при следующих издержках:</t>
  </si>
  <si>
    <r>
      <t>Расходы</t>
    </r>
    <r>
      <rPr>
        <sz val="11"/>
        <color theme="1"/>
        <rFont val="Calibri"/>
        <family val="2"/>
        <charset val="204"/>
        <scheme val="minor"/>
      </rPr>
      <t> на основные материалы 24 000 д.е.</t>
    </r>
  </si>
  <si>
    <t>Оплата % за кредит 60 000 д.е.</t>
  </si>
  <si>
    <t>Арендная плата за производственные площади 6 000 д.е.</t>
  </si>
  <si>
    <t>Арендная плата за складские помещения 3 000 д.е.</t>
  </si>
  <si>
    <t>Охранная сигнализация 1 500 д.е.</t>
  </si>
  <si>
    <t>Заработная плата промышленно производственного персонала 8 000 д.е.</t>
  </si>
  <si>
    <t>Заработная плата администрации 5 000 д.е.</t>
  </si>
  <si>
    <t>Амортизация оборудования 1 500 д.е.</t>
  </si>
  <si>
    <t>Транспортные расходы для перевозки сырья и материалов 2 000 д.е.</t>
  </si>
  <si>
    <t>Прочие расходы 3000 д.е.</t>
  </si>
  <si>
    <t xml:space="preserve">Организация может увеличить объёмы производства в 1,5 раза за счёт расширения рынков сбыта. </t>
  </si>
  <si>
    <r>
      <t xml:space="preserve"> Условно-</t>
    </r>
    <r>
      <rPr>
        <sz val="11"/>
        <color rgb="FF000080"/>
        <rFont val="Calibri"/>
        <family val="2"/>
        <charset val="204"/>
        <scheme val="minor"/>
      </rPr>
      <t>постоянные затраты</t>
    </r>
    <r>
      <rPr>
        <sz val="11"/>
        <color theme="1"/>
        <rFont val="Calibri"/>
        <family val="2"/>
        <charset val="204"/>
        <scheme val="minor"/>
      </rPr>
      <t> увеличиваются в 1,2 раза.</t>
    </r>
  </si>
  <si>
    <r>
      <t xml:space="preserve"> Рассчитайте последствия двух вариантов. Условно-</t>
    </r>
    <r>
      <rPr>
        <sz val="11"/>
        <color rgb="FF000080"/>
        <rFont val="Calibri"/>
        <family val="2"/>
        <charset val="204"/>
        <scheme val="minor"/>
      </rPr>
      <t>постоянные затраты</t>
    </r>
    <r>
      <rPr>
        <sz val="11"/>
        <color theme="1"/>
        <rFont val="Calibri"/>
        <family val="2"/>
        <charset val="204"/>
        <scheme val="minor"/>
      </rPr>
      <t> увеличиваются в 1,2 раза.</t>
    </r>
  </si>
  <si>
    <t>Текущее положение</t>
  </si>
  <si>
    <t>Сырье и мат6риалы</t>
  </si>
  <si>
    <t>Проценты по кредиту</t>
  </si>
  <si>
    <t>Аренда произвлдствнной площади</t>
  </si>
  <si>
    <t>Аренда склада</t>
  </si>
  <si>
    <t>Охранная сигнализация</t>
  </si>
  <si>
    <t>Зарлата промышленного персоналв</t>
  </si>
  <si>
    <t>Зарлата ажминстрации</t>
  </si>
  <si>
    <t>Амортизация оборудования</t>
  </si>
  <si>
    <t>Не является элементом себестоимости</t>
  </si>
  <si>
    <t>Транспортные расходы</t>
  </si>
  <si>
    <t>Прочие расходы</t>
  </si>
  <si>
    <t>Переменные расходы</t>
  </si>
  <si>
    <t>Зависит от типа кредита</t>
  </si>
  <si>
    <t>Зависит от типа договора</t>
  </si>
  <si>
    <t xml:space="preserve">Является себестоимостью или нет будет зависить от типа оборудования - производственное или административное </t>
  </si>
  <si>
    <t xml:space="preserve">Является себестоимостью или нет будет зависить от типар рас одов - производственные или административные </t>
  </si>
  <si>
    <t>Себестоимость</t>
  </si>
  <si>
    <t>Объём производства</t>
  </si>
  <si>
    <t>Себестоимость на единицу</t>
  </si>
  <si>
    <t>Рост объёмов услвно-постоянных расходов</t>
  </si>
  <si>
    <t>Рост рынков сбыта</t>
  </si>
  <si>
    <t>Вариант "и то и  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</si>
</sst>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008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gas.bsu.edu.ru/mod/glossary/showentry.php?courseid=7104&amp;concept=%D0%E0%F1%F5%EE%E4%FB" TargetMode="External"/><Relationship Id="rId1" Type="http://schemas.openxmlformats.org/officeDocument/2006/relationships/hyperlink" Target="http://pegas.bsu.edu.ru/mod/glossary/showentry.php?courseid=7104&amp;concept=%D0%E0%F1%F5%EE%E4%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A7" workbookViewId="0">
      <selection activeCell="L74" sqref="L74"/>
    </sheetView>
  </sheetViews>
  <sheetFormatPr defaultRowHeight="15" x14ac:dyDescent="0.25"/>
  <sheetData>
    <row r="1" spans="1:1" x14ac:dyDescent="0.25">
      <c r="A1" t="s">
        <v>0</v>
      </c>
    </row>
    <row r="3" spans="1:1" x14ac:dyDescent="0.25">
      <c r="A3" t="s">
        <v>1</v>
      </c>
    </row>
    <row r="5" spans="1:1" x14ac:dyDescent="0.25">
      <c r="A5" t="s">
        <v>2</v>
      </c>
    </row>
    <row r="6" spans="1:1" x14ac:dyDescent="0.25">
      <c r="A6" s="1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s="2" t="s">
        <v>11</v>
      </c>
    </row>
    <row r="15" spans="1:1" x14ac:dyDescent="0.25">
      <c r="A15" s="2" t="s">
        <v>12</v>
      </c>
    </row>
    <row r="16" spans="1:1" x14ac:dyDescent="0.25">
      <c r="A16" t="s">
        <v>13</v>
      </c>
    </row>
    <row r="17" spans="1:17" x14ac:dyDescent="0.25">
      <c r="A17" t="s">
        <v>15</v>
      </c>
    </row>
    <row r="18" spans="1:17" x14ac:dyDescent="0.25">
      <c r="A18" t="s">
        <v>14</v>
      </c>
    </row>
    <row r="23" spans="1:17" x14ac:dyDescent="0.25">
      <c r="A23" t="s">
        <v>16</v>
      </c>
    </row>
    <row r="25" spans="1:17" x14ac:dyDescent="0.25">
      <c r="A25" t="s">
        <v>17</v>
      </c>
      <c r="H25">
        <v>24000</v>
      </c>
      <c r="Q25" t="s">
        <v>28</v>
      </c>
    </row>
    <row r="26" spans="1:17" x14ac:dyDescent="0.25">
      <c r="A26" t="s">
        <v>18</v>
      </c>
      <c r="H26">
        <v>60000</v>
      </c>
      <c r="Q26" t="s">
        <v>29</v>
      </c>
    </row>
    <row r="27" spans="1:17" x14ac:dyDescent="0.25">
      <c r="A27" t="s">
        <v>19</v>
      </c>
      <c r="H27">
        <v>60000</v>
      </c>
      <c r="Q27" t="s">
        <v>30</v>
      </c>
    </row>
    <row r="28" spans="1:17" x14ac:dyDescent="0.25">
      <c r="A28" t="s">
        <v>20</v>
      </c>
      <c r="H28">
        <v>30000</v>
      </c>
      <c r="Q28" t="str">
        <f>Q27</f>
        <v>Зависит от типа договора</v>
      </c>
    </row>
    <row r="29" spans="1:17" x14ac:dyDescent="0.25">
      <c r="A29" t="s">
        <v>21</v>
      </c>
      <c r="H29">
        <v>1500</v>
      </c>
    </row>
    <row r="30" spans="1:17" x14ac:dyDescent="0.25">
      <c r="A30" t="s">
        <v>22</v>
      </c>
      <c r="H30">
        <v>3000</v>
      </c>
      <c r="Q30" t="s">
        <v>28</v>
      </c>
    </row>
    <row r="31" spans="1:17" x14ac:dyDescent="0.25">
      <c r="A31" t="s">
        <v>23</v>
      </c>
      <c r="G31">
        <v>5000</v>
      </c>
      <c r="J31" t="s">
        <v>25</v>
      </c>
    </row>
    <row r="32" spans="1:17" x14ac:dyDescent="0.25">
      <c r="A32" t="s">
        <v>24</v>
      </c>
      <c r="H32">
        <v>1500</v>
      </c>
      <c r="J32" t="s">
        <v>31</v>
      </c>
    </row>
    <row r="33" spans="1:17" x14ac:dyDescent="0.25">
      <c r="A33" t="s">
        <v>26</v>
      </c>
      <c r="H33">
        <v>2000</v>
      </c>
      <c r="Q33" t="s">
        <v>28</v>
      </c>
    </row>
    <row r="34" spans="1:17" x14ac:dyDescent="0.25">
      <c r="A34" t="s">
        <v>27</v>
      </c>
      <c r="H34">
        <v>3000</v>
      </c>
      <c r="J34" t="s">
        <v>32</v>
      </c>
    </row>
    <row r="36" spans="1:17" x14ac:dyDescent="0.25">
      <c r="A36" t="s">
        <v>33</v>
      </c>
      <c r="H36">
        <f>SUM(H25:H34)</f>
        <v>185000</v>
      </c>
    </row>
    <row r="37" spans="1:17" x14ac:dyDescent="0.25">
      <c r="A37" t="s">
        <v>34</v>
      </c>
      <c r="H37">
        <v>200000</v>
      </c>
    </row>
    <row r="38" spans="1:17" x14ac:dyDescent="0.25">
      <c r="A38" t="s">
        <v>35</v>
      </c>
      <c r="H38">
        <f>H36/H37</f>
        <v>0.92500000000000004</v>
      </c>
    </row>
    <row r="41" spans="1:17" x14ac:dyDescent="0.25">
      <c r="A41" t="s">
        <v>37</v>
      </c>
      <c r="H41">
        <v>1.5</v>
      </c>
    </row>
    <row r="43" spans="1:17" x14ac:dyDescent="0.25">
      <c r="A43" t="s">
        <v>17</v>
      </c>
      <c r="H43">
        <f>24000*H41</f>
        <v>36000</v>
      </c>
      <c r="Q43" t="s">
        <v>28</v>
      </c>
    </row>
    <row r="44" spans="1:17" x14ac:dyDescent="0.25">
      <c r="A44" t="s">
        <v>18</v>
      </c>
      <c r="H44">
        <v>60000</v>
      </c>
      <c r="Q44" t="s">
        <v>29</v>
      </c>
    </row>
    <row r="45" spans="1:17" x14ac:dyDescent="0.25">
      <c r="A45" t="s">
        <v>19</v>
      </c>
      <c r="H45">
        <v>60000</v>
      </c>
      <c r="Q45" t="s">
        <v>30</v>
      </c>
    </row>
    <row r="46" spans="1:17" x14ac:dyDescent="0.25">
      <c r="A46" t="s">
        <v>20</v>
      </c>
      <c r="H46">
        <v>30000</v>
      </c>
      <c r="Q46" t="str">
        <f>Q45</f>
        <v>Зависит от типа договора</v>
      </c>
    </row>
    <row r="47" spans="1:17" x14ac:dyDescent="0.25">
      <c r="A47" t="s">
        <v>21</v>
      </c>
      <c r="H47">
        <v>1500</v>
      </c>
    </row>
    <row r="48" spans="1:17" x14ac:dyDescent="0.25">
      <c r="A48" t="s">
        <v>22</v>
      </c>
      <c r="H48">
        <f>3000*H41</f>
        <v>4500</v>
      </c>
      <c r="Q48" t="s">
        <v>28</v>
      </c>
    </row>
    <row r="49" spans="1:17" x14ac:dyDescent="0.25">
      <c r="A49" t="s">
        <v>23</v>
      </c>
      <c r="G49">
        <v>5000</v>
      </c>
      <c r="J49" t="s">
        <v>25</v>
      </c>
    </row>
    <row r="50" spans="1:17" x14ac:dyDescent="0.25">
      <c r="A50" t="s">
        <v>24</v>
      </c>
      <c r="H50">
        <v>1500</v>
      </c>
      <c r="J50" t="s">
        <v>31</v>
      </c>
    </row>
    <row r="51" spans="1:17" x14ac:dyDescent="0.25">
      <c r="A51" t="s">
        <v>26</v>
      </c>
      <c r="H51">
        <f>2000*H41</f>
        <v>3000</v>
      </c>
      <c r="Q51" t="s">
        <v>28</v>
      </c>
    </row>
    <row r="52" spans="1:17" x14ac:dyDescent="0.25">
      <c r="A52" t="s">
        <v>27</v>
      </c>
      <c r="H52">
        <v>3000</v>
      </c>
      <c r="J52" t="s">
        <v>32</v>
      </c>
    </row>
    <row r="54" spans="1:17" x14ac:dyDescent="0.25">
      <c r="A54" t="s">
        <v>33</v>
      </c>
      <c r="H54">
        <f>SUM(H43:H52)</f>
        <v>199500</v>
      </c>
    </row>
    <row r="55" spans="1:17" x14ac:dyDescent="0.25">
      <c r="A55" t="s">
        <v>34</v>
      </c>
      <c r="H55">
        <f>200000*H41</f>
        <v>300000</v>
      </c>
    </row>
    <row r="56" spans="1:17" x14ac:dyDescent="0.25">
      <c r="A56" t="s">
        <v>35</v>
      </c>
      <c r="H56">
        <f>H54/H55</f>
        <v>0.66500000000000004</v>
      </c>
    </row>
    <row r="59" spans="1:17" x14ac:dyDescent="0.25">
      <c r="A59" t="s">
        <v>36</v>
      </c>
      <c r="H59">
        <v>1.2</v>
      </c>
    </row>
    <row r="61" spans="1:17" x14ac:dyDescent="0.25">
      <c r="A61" t="s">
        <v>17</v>
      </c>
      <c r="H61">
        <f>24000</f>
        <v>24000</v>
      </c>
      <c r="Q61" t="s">
        <v>28</v>
      </c>
    </row>
    <row r="62" spans="1:17" x14ac:dyDescent="0.25">
      <c r="A62" t="s">
        <v>18</v>
      </c>
      <c r="H62">
        <f>60000*H59</f>
        <v>72000</v>
      </c>
      <c r="Q62" t="s">
        <v>29</v>
      </c>
    </row>
    <row r="63" spans="1:17" x14ac:dyDescent="0.25">
      <c r="A63" t="s">
        <v>19</v>
      </c>
      <c r="H63">
        <v>60000</v>
      </c>
      <c r="Q63" t="s">
        <v>30</v>
      </c>
    </row>
    <row r="64" spans="1:17" x14ac:dyDescent="0.25">
      <c r="A64" t="s">
        <v>20</v>
      </c>
      <c r="H64">
        <v>30000</v>
      </c>
      <c r="Q64" t="str">
        <f>Q63</f>
        <v>Зависит от типа договора</v>
      </c>
    </row>
    <row r="65" spans="1:17" x14ac:dyDescent="0.25">
      <c r="A65" t="s">
        <v>21</v>
      </c>
      <c r="H65">
        <v>1500</v>
      </c>
    </row>
    <row r="66" spans="1:17" x14ac:dyDescent="0.25">
      <c r="A66" t="s">
        <v>22</v>
      </c>
      <c r="H66">
        <f>3000</f>
        <v>3000</v>
      </c>
      <c r="Q66" t="s">
        <v>28</v>
      </c>
    </row>
    <row r="67" spans="1:17" x14ac:dyDescent="0.25">
      <c r="A67" t="s">
        <v>23</v>
      </c>
      <c r="G67">
        <v>5000</v>
      </c>
      <c r="J67" t="s">
        <v>25</v>
      </c>
    </row>
    <row r="68" spans="1:17" x14ac:dyDescent="0.25">
      <c r="A68" t="s">
        <v>24</v>
      </c>
      <c r="H68">
        <f>H591500</f>
        <v>0</v>
      </c>
      <c r="J68" t="s">
        <v>31</v>
      </c>
    </row>
    <row r="69" spans="1:17" x14ac:dyDescent="0.25">
      <c r="A69" t="s">
        <v>26</v>
      </c>
      <c r="H69">
        <f>2000</f>
        <v>2000</v>
      </c>
      <c r="Q69" t="s">
        <v>28</v>
      </c>
    </row>
    <row r="70" spans="1:17" x14ac:dyDescent="0.25">
      <c r="A70" t="s">
        <v>27</v>
      </c>
      <c r="H70">
        <v>3000</v>
      </c>
      <c r="J70" t="s">
        <v>32</v>
      </c>
    </row>
    <row r="72" spans="1:17" x14ac:dyDescent="0.25">
      <c r="A72" t="s">
        <v>33</v>
      </c>
      <c r="H72">
        <f>SUM(H61:H70)</f>
        <v>195500</v>
      </c>
    </row>
    <row r="73" spans="1:17" x14ac:dyDescent="0.25">
      <c r="A73" t="s">
        <v>34</v>
      </c>
      <c r="H73">
        <f>200000*H59</f>
        <v>240000</v>
      </c>
    </row>
    <row r="74" spans="1:17" x14ac:dyDescent="0.25">
      <c r="A74" t="s">
        <v>35</v>
      </c>
      <c r="H74">
        <f>H72/H73</f>
        <v>0.81458333333333333</v>
      </c>
    </row>
    <row r="77" spans="1:17" x14ac:dyDescent="0.25">
      <c r="A77" t="s">
        <v>38</v>
      </c>
      <c r="H77">
        <f>1.2*H41</f>
        <v>1.7999999999999998</v>
      </c>
    </row>
    <row r="79" spans="1:17" x14ac:dyDescent="0.25">
      <c r="A79" t="s">
        <v>17</v>
      </c>
      <c r="H79">
        <f>24000*H77</f>
        <v>43199.999999999993</v>
      </c>
      <c r="Q79" t="s">
        <v>28</v>
      </c>
    </row>
    <row r="80" spans="1:17" x14ac:dyDescent="0.25">
      <c r="A80" t="s">
        <v>18</v>
      </c>
      <c r="H80">
        <f>60000*H77</f>
        <v>107999.99999999999</v>
      </c>
      <c r="Q80" t="s">
        <v>29</v>
      </c>
    </row>
    <row r="81" spans="1:17" x14ac:dyDescent="0.25">
      <c r="A81" t="s">
        <v>19</v>
      </c>
      <c r="H81">
        <f>60000*H77</f>
        <v>107999.99999999999</v>
      </c>
      <c r="Q81" t="s">
        <v>30</v>
      </c>
    </row>
    <row r="82" spans="1:17" x14ac:dyDescent="0.25">
      <c r="A82" t="s">
        <v>20</v>
      </c>
      <c r="H82">
        <f>30000*H77</f>
        <v>53999.999999999993</v>
      </c>
      <c r="Q82" t="str">
        <f>Q81</f>
        <v>Зависит от типа договора</v>
      </c>
    </row>
    <row r="83" spans="1:17" x14ac:dyDescent="0.25">
      <c r="A83" t="s">
        <v>21</v>
      </c>
      <c r="H83">
        <f>1500*H77</f>
        <v>2699.9999999999995</v>
      </c>
    </row>
    <row r="84" spans="1:17" x14ac:dyDescent="0.25">
      <c r="A84" t="s">
        <v>22</v>
      </c>
      <c r="H84">
        <f>3000*H77</f>
        <v>5399.9999999999991</v>
      </c>
      <c r="Q84" t="s">
        <v>28</v>
      </c>
    </row>
    <row r="85" spans="1:17" x14ac:dyDescent="0.25">
      <c r="A85" t="s">
        <v>23</v>
      </c>
      <c r="G85">
        <v>5000</v>
      </c>
      <c r="J85" t="s">
        <v>25</v>
      </c>
    </row>
    <row r="86" spans="1:17" x14ac:dyDescent="0.25">
      <c r="A86" t="s">
        <v>24</v>
      </c>
      <c r="H86">
        <f>1500*H77</f>
        <v>2699.9999999999995</v>
      </c>
      <c r="J86" t="s">
        <v>31</v>
      </c>
    </row>
    <row r="87" spans="1:17" x14ac:dyDescent="0.25">
      <c r="A87" t="s">
        <v>26</v>
      </c>
      <c r="H87">
        <f>2000*H77</f>
        <v>3599.9999999999995</v>
      </c>
      <c r="Q87" t="s">
        <v>28</v>
      </c>
    </row>
    <row r="88" spans="1:17" x14ac:dyDescent="0.25">
      <c r="A88" t="s">
        <v>27</v>
      </c>
      <c r="H88">
        <f>3000*H77</f>
        <v>5399.9999999999991</v>
      </c>
      <c r="J88" t="s">
        <v>32</v>
      </c>
    </row>
    <row r="90" spans="1:17" x14ac:dyDescent="0.25">
      <c r="A90" t="s">
        <v>33</v>
      </c>
      <c r="H90">
        <f>SUM(H79:H88)</f>
        <v>332999.99999999994</v>
      </c>
    </row>
    <row r="91" spans="1:17" x14ac:dyDescent="0.25">
      <c r="A91" t="s">
        <v>34</v>
      </c>
      <c r="H91">
        <f>200000*H77</f>
        <v>359999.99999999994</v>
      </c>
    </row>
    <row r="92" spans="1:17" x14ac:dyDescent="0.25">
      <c r="A92" t="s">
        <v>35</v>
      </c>
      <c r="H92">
        <f>H90/H91</f>
        <v>0.92499999999999993</v>
      </c>
    </row>
  </sheetData>
  <hyperlinks>
    <hyperlink ref="A14" r:id="rId1" display="http://pegas.bsu.edu.ru/mod/glossary/showentry.php?courseid=7104&amp;concept=%D0%E0%F1%F5%EE%E4%FB"/>
    <hyperlink ref="A15" r:id="rId2" display="http://pegas.bsu.edu.ru/mod/glossary/showentry.php?courseid=7104&amp;concept=%D0%E0%F1%F5%EE%E4%FB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2015-01-26T17:23:41Z</dcterms:created>
  <dcterms:modified xsi:type="dcterms:W3CDTF">2015-01-26T19:10:20Z</dcterms:modified>
</cp:coreProperties>
</file>