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8" i="1" l="1"/>
  <c r="D29" i="1" s="1"/>
  <c r="D27" i="1"/>
  <c r="C28" i="1"/>
  <c r="B28" i="1"/>
  <c r="C27" i="1"/>
  <c r="B27" i="1"/>
  <c r="C21" i="1"/>
  <c r="B21" i="1"/>
  <c r="C20" i="1"/>
  <c r="B20" i="1"/>
  <c r="C19" i="1"/>
  <c r="B19" i="1"/>
  <c r="C18" i="1"/>
  <c r="B18" i="1"/>
  <c r="C17" i="1"/>
  <c r="B17" i="1"/>
  <c r="C15" i="1"/>
  <c r="B15" i="1"/>
  <c r="D13" i="1"/>
  <c r="C13" i="1"/>
  <c r="B13" i="1"/>
  <c r="D12" i="1"/>
  <c r="C12" i="1"/>
  <c r="B12" i="1"/>
  <c r="XFD11" i="1"/>
  <c r="D11" i="1"/>
  <c r="C11" i="1"/>
  <c r="B11" i="1"/>
  <c r="D8" i="1"/>
  <c r="D7" i="1"/>
  <c r="C6" i="1"/>
  <c r="C5" i="1"/>
  <c r="C8" i="1" s="1"/>
  <c r="D4" i="1"/>
  <c r="D3" i="1"/>
  <c r="C10" i="1" s="1"/>
  <c r="D2" i="1"/>
  <c r="C29" i="1" l="1"/>
  <c r="B29" i="1"/>
  <c r="B9" i="1"/>
  <c r="D9" i="1" s="1"/>
  <c r="B6" i="1"/>
  <c r="D6" i="1" s="1"/>
  <c r="B10" i="1"/>
  <c r="D10" i="1" s="1"/>
  <c r="C9" i="1"/>
  <c r="B5" i="1"/>
  <c r="D5" i="1" l="1"/>
  <c r="B8" i="1"/>
</calcChain>
</file>

<file path=xl/sharedStrings.xml><?xml version="1.0" encoding="utf-8"?>
<sst xmlns="http://schemas.openxmlformats.org/spreadsheetml/2006/main" count="32" uniqueCount="31">
  <si>
    <t>Показатель</t>
  </si>
  <si>
    <t>А</t>
  </si>
  <si>
    <t>В</t>
  </si>
  <si>
    <t>Материалы</t>
  </si>
  <si>
    <t>Труд</t>
  </si>
  <si>
    <t>Общепроизводственные расходы</t>
  </si>
  <si>
    <t>Прочие</t>
  </si>
  <si>
    <t>ИТОГО ЦЕХОВАЯ СЕБЕСТОИМОСТЬ</t>
  </si>
  <si>
    <t>Общехозяйственные расходы</t>
  </si>
  <si>
    <t>ИТОГО ПРОИЗВОДСТВЕННАЯ СЕБЕСТОИМОСТЬ</t>
  </si>
  <si>
    <t>Коммерческие расходы</t>
  </si>
  <si>
    <t>ИТОГО ПОЛНАЯ СЕБЕСТОИМОСТЬ</t>
  </si>
  <si>
    <t>ИТОГО</t>
  </si>
  <si>
    <t>Амортизация</t>
  </si>
  <si>
    <t>Производственная линия</t>
  </si>
  <si>
    <t>Управленческий персонал</t>
  </si>
  <si>
    <t>Цена реализации</t>
  </si>
  <si>
    <t>Переменные производственные расходы</t>
  </si>
  <si>
    <t>Постоянные производственные расходы</t>
  </si>
  <si>
    <t>Административные расходы</t>
  </si>
  <si>
    <t xml:space="preserve"> Постоянные коммерческие расходы</t>
  </si>
  <si>
    <t>Бюджет доходов</t>
  </si>
  <si>
    <t>Январь</t>
  </si>
  <si>
    <t>Февраль</t>
  </si>
  <si>
    <t>Март</t>
  </si>
  <si>
    <t>Вариант 1</t>
  </si>
  <si>
    <t xml:space="preserve"> А (ед.)</t>
  </si>
  <si>
    <t xml:space="preserve"> В (ед.)</t>
  </si>
  <si>
    <t xml:space="preserve"> А (Д.Е.)</t>
  </si>
  <si>
    <t xml:space="preserve"> В (Д.Е.)</t>
  </si>
  <si>
    <t xml:space="preserve">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</si>
</sst>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7" formatCode="_-* #,##0_р_._-;\-* #,##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2" fillId="0" borderId="0" xfId="1" applyFont="1"/>
    <xf numFmtId="43" fontId="3" fillId="0" borderId="0" xfId="1" applyFont="1"/>
    <xf numFmtId="167" fontId="2" fillId="0" borderId="0" xfId="1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tabSelected="1" topLeftCell="A18" zoomScale="160" zoomScaleNormal="160" workbookViewId="0">
      <selection activeCell="D29" sqref="D29"/>
    </sheetView>
  </sheetViews>
  <sheetFormatPr defaultRowHeight="15.75" x14ac:dyDescent="0.25"/>
  <cols>
    <col min="1" max="1" width="55.42578125" style="1" customWidth="1"/>
    <col min="2" max="2" width="13.5703125" style="1" customWidth="1"/>
    <col min="3" max="3" width="14.7109375" style="1" customWidth="1"/>
    <col min="4" max="4" width="13.7109375" style="1" customWidth="1"/>
    <col min="5" max="16383" width="9.140625" style="1"/>
    <col min="16384" max="16384" width="11.5703125" style="1" bestFit="1" customWidth="1"/>
  </cols>
  <sheetData>
    <row r="1" spans="1:4 16384:16384" x14ac:dyDescent="0.25">
      <c r="A1" s="1" t="s">
        <v>0</v>
      </c>
      <c r="B1" s="1" t="s">
        <v>1</v>
      </c>
      <c r="C1" s="1" t="s">
        <v>2</v>
      </c>
      <c r="D1" s="1" t="s">
        <v>12</v>
      </c>
    </row>
    <row r="2" spans="1:4 16384:16384" x14ac:dyDescent="0.25">
      <c r="A2" s="1" t="s">
        <v>3</v>
      </c>
      <c r="B2" s="1">
        <v>32</v>
      </c>
      <c r="C2" s="1">
        <v>41</v>
      </c>
      <c r="D2" s="1">
        <f>SUM(B2:C2)</f>
        <v>73</v>
      </c>
    </row>
    <row r="3" spans="1:4 16384:16384" x14ac:dyDescent="0.25">
      <c r="A3" s="1" t="s">
        <v>4</v>
      </c>
      <c r="B3" s="1">
        <v>12</v>
      </c>
      <c r="C3" s="1">
        <v>16</v>
      </c>
      <c r="D3" s="1">
        <f>SUM(B3:C3)</f>
        <v>28</v>
      </c>
    </row>
    <row r="4" spans="1:4 16384:16384" x14ac:dyDescent="0.25">
      <c r="A4" s="1" t="s">
        <v>5</v>
      </c>
      <c r="B4" s="1">
        <v>9</v>
      </c>
      <c r="C4" s="1">
        <v>7</v>
      </c>
      <c r="D4" s="1">
        <f>SUM(B4:C4)</f>
        <v>16</v>
      </c>
    </row>
    <row r="5" spans="1:4 16384:16384" x14ac:dyDescent="0.25">
      <c r="A5" s="1" t="s">
        <v>6</v>
      </c>
      <c r="B5" s="1">
        <f>7*12/D3</f>
        <v>3</v>
      </c>
      <c r="C5" s="1">
        <f>7*C3/D3</f>
        <v>4</v>
      </c>
      <c r="D5" s="1">
        <f>SUM(B5:C5)</f>
        <v>7</v>
      </c>
    </row>
    <row r="6" spans="1:4 16384:16384" x14ac:dyDescent="0.25">
      <c r="A6" s="1" t="s">
        <v>13</v>
      </c>
      <c r="B6" s="1">
        <f>20*B3/D3</f>
        <v>8.5714285714285712</v>
      </c>
      <c r="C6" s="1">
        <f>20*C3/D3</f>
        <v>11.428571428571429</v>
      </c>
      <c r="D6" s="1">
        <f>SUM(B6:C6)</f>
        <v>20</v>
      </c>
    </row>
    <row r="7" spans="1:4 16384:16384" x14ac:dyDescent="0.25">
      <c r="A7" s="1" t="s">
        <v>14</v>
      </c>
      <c r="B7" s="1">
        <v>12</v>
      </c>
      <c r="C7" s="1">
        <v>10</v>
      </c>
      <c r="D7" s="1">
        <f>SUM(B7:C7)</f>
        <v>22</v>
      </c>
    </row>
    <row r="8" spans="1:4 16384:16384" s="2" customFormat="1" x14ac:dyDescent="0.25">
      <c r="A8" s="2" t="s">
        <v>7</v>
      </c>
      <c r="B8" s="2">
        <f>SUM(B2:B7)</f>
        <v>76.571428571428569</v>
      </c>
      <c r="C8" s="2">
        <f>SUM(C2:C7)</f>
        <v>89.428571428571431</v>
      </c>
      <c r="D8" s="2">
        <f>SUM(B8:C8)</f>
        <v>166</v>
      </c>
    </row>
    <row r="9" spans="1:4 16384:16384" x14ac:dyDescent="0.25">
      <c r="A9" s="1" t="s">
        <v>15</v>
      </c>
      <c r="B9" s="1">
        <f>28*B3/D3</f>
        <v>12</v>
      </c>
      <c r="C9" s="1">
        <f>28*C3/D3</f>
        <v>16</v>
      </c>
      <c r="D9" s="1">
        <f>SUM(B9:C9)</f>
        <v>28</v>
      </c>
    </row>
    <row r="10" spans="1:4 16384:16384" x14ac:dyDescent="0.25">
      <c r="A10" s="1" t="s">
        <v>8</v>
      </c>
      <c r="B10" s="1">
        <f>15*B3/D3</f>
        <v>6.4285714285714288</v>
      </c>
      <c r="C10" s="1">
        <f>15*C3/D3</f>
        <v>8.5714285714285712</v>
      </c>
      <c r="D10" s="1">
        <f>SUM(B10:C10)</f>
        <v>15</v>
      </c>
    </row>
    <row r="11" spans="1:4 16384:16384" s="2" customFormat="1" x14ac:dyDescent="0.25">
      <c r="A11" s="2" t="s">
        <v>9</v>
      </c>
      <c r="B11" s="2">
        <f>SUM(B8:B10)</f>
        <v>95</v>
      </c>
      <c r="C11" s="2">
        <f>SUM(C8:C10)</f>
        <v>114</v>
      </c>
      <c r="D11" s="2">
        <f>SUM(B11:C11)</f>
        <v>209</v>
      </c>
      <c r="XFD11" s="2">
        <f>SUM(D11)</f>
        <v>209</v>
      </c>
    </row>
    <row r="12" spans="1:4 16384:16384" x14ac:dyDescent="0.25">
      <c r="A12" s="1" t="s">
        <v>10</v>
      </c>
      <c r="B12" s="1">
        <f>9*B3/D3</f>
        <v>3.8571428571428572</v>
      </c>
      <c r="C12" s="1">
        <f>9*C3/D3</f>
        <v>5.1428571428571432</v>
      </c>
      <c r="D12" s="1">
        <f>SUM(B12:C12)</f>
        <v>9</v>
      </c>
    </row>
    <row r="13" spans="1:4 16384:16384" s="2" customFormat="1" x14ac:dyDescent="0.25">
      <c r="A13" s="2" t="s">
        <v>11</v>
      </c>
      <c r="B13" s="2">
        <f>SUM(B11:B12)</f>
        <v>98.857142857142861</v>
      </c>
      <c r="C13" s="2">
        <f>SUM(C11:C12)</f>
        <v>119.14285714285714</v>
      </c>
      <c r="D13" s="2">
        <f>SUM(B13:C13)</f>
        <v>218</v>
      </c>
    </row>
    <row r="15" spans="1:4 16384:16384" s="2" customFormat="1" x14ac:dyDescent="0.25">
      <c r="A15" s="2" t="s">
        <v>16</v>
      </c>
      <c r="B15" s="2">
        <f>B13*1.25</f>
        <v>123.57142857142858</v>
      </c>
      <c r="C15" s="2">
        <f>C13*1.25</f>
        <v>148.92857142857142</v>
      </c>
    </row>
    <row r="17" spans="1:4" x14ac:dyDescent="0.25">
      <c r="A17" s="1" t="s">
        <v>17</v>
      </c>
      <c r="B17" s="1">
        <f>B2+B3</f>
        <v>44</v>
      </c>
      <c r="C17" s="1">
        <f>C2+C3</f>
        <v>57</v>
      </c>
    </row>
    <row r="18" spans="1:4" x14ac:dyDescent="0.25">
      <c r="A18" s="1" t="s">
        <v>18</v>
      </c>
      <c r="B18" s="1">
        <f>B4+B5+B6+B7</f>
        <v>32.571428571428569</v>
      </c>
      <c r="C18" s="1">
        <f>C4+C5+C6+C7</f>
        <v>32.428571428571431</v>
      </c>
    </row>
    <row r="19" spans="1:4" x14ac:dyDescent="0.25">
      <c r="A19" s="1" t="s">
        <v>19</v>
      </c>
      <c r="B19" s="1">
        <f>B9+B10</f>
        <v>18.428571428571431</v>
      </c>
      <c r="C19" s="1">
        <f>C9+C10</f>
        <v>24.571428571428569</v>
      </c>
    </row>
    <row r="20" spans="1:4" x14ac:dyDescent="0.25">
      <c r="A20" s="1" t="s">
        <v>20</v>
      </c>
      <c r="B20" s="1">
        <f>B12</f>
        <v>3.8571428571428572</v>
      </c>
      <c r="C20" s="1">
        <f>C12</f>
        <v>5.1428571428571432</v>
      </c>
    </row>
    <row r="21" spans="1:4" s="2" customFormat="1" x14ac:dyDescent="0.25">
      <c r="A21" s="2" t="s">
        <v>12</v>
      </c>
      <c r="B21" s="2">
        <f>SUM(B17:B20)</f>
        <v>98.857142857142861</v>
      </c>
      <c r="C21" s="2">
        <f>SUM(C17:C20)</f>
        <v>119.14285714285714</v>
      </c>
    </row>
    <row r="23" spans="1:4" x14ac:dyDescent="0.25">
      <c r="A23" s="1" t="s">
        <v>21</v>
      </c>
      <c r="B23" s="1" t="s">
        <v>22</v>
      </c>
      <c r="C23" s="1" t="s">
        <v>23</v>
      </c>
      <c r="D23" s="1" t="s">
        <v>24</v>
      </c>
    </row>
    <row r="24" spans="1:4" x14ac:dyDescent="0.25">
      <c r="A24" s="1" t="s">
        <v>25</v>
      </c>
    </row>
    <row r="25" spans="1:4" x14ac:dyDescent="0.25">
      <c r="A25" s="1" t="s">
        <v>26</v>
      </c>
      <c r="B25" s="3">
        <v>14</v>
      </c>
      <c r="C25" s="3">
        <v>16</v>
      </c>
      <c r="D25" s="3">
        <v>15</v>
      </c>
    </row>
    <row r="26" spans="1:4" x14ac:dyDescent="0.25">
      <c r="A26" s="1" t="s">
        <v>27</v>
      </c>
      <c r="B26" s="3">
        <v>11</v>
      </c>
      <c r="C26" s="3">
        <v>10</v>
      </c>
      <c r="D26" s="3">
        <v>11</v>
      </c>
    </row>
    <row r="27" spans="1:4" x14ac:dyDescent="0.25">
      <c r="A27" s="1" t="s">
        <v>28</v>
      </c>
      <c r="B27" s="1">
        <f>B25*$B$21</f>
        <v>1384</v>
      </c>
      <c r="C27" s="1">
        <f>C25*$B$21</f>
        <v>1581.7142857142858</v>
      </c>
      <c r="D27" s="1">
        <f>D25*$B$21</f>
        <v>1482.8571428571429</v>
      </c>
    </row>
    <row r="28" spans="1:4" x14ac:dyDescent="0.25">
      <c r="A28" s="1" t="s">
        <v>29</v>
      </c>
      <c r="B28" s="1">
        <f>B26*$C$21</f>
        <v>1310.5714285714284</v>
      </c>
      <c r="C28" s="1">
        <f>C26*$C$21</f>
        <v>1191.4285714285713</v>
      </c>
      <c r="D28" s="1">
        <f>D26*$C$21</f>
        <v>1310.5714285714284</v>
      </c>
    </row>
    <row r="29" spans="1:4" s="2" customFormat="1" x14ac:dyDescent="0.25">
      <c r="A29" s="2" t="s">
        <v>30</v>
      </c>
      <c r="B29" s="2">
        <f>SUM(B27:B28)</f>
        <v>2694.5714285714284</v>
      </c>
      <c r="C29" s="2">
        <f>SUM(C27:C28)</f>
        <v>2773.1428571428569</v>
      </c>
      <c r="D29" s="2">
        <f>SUM(D27:D28)</f>
        <v>2793.4285714285716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Аверчев И.В./Igor V. Averchev</dc:creator>
  <cp:lastModifiedBy>Аверчев И.В./Igor V. Averchev</cp:lastModifiedBy>
  <dcterms:created xsi:type="dcterms:W3CDTF">2014-10-23T18:05:13Z</dcterms:created>
  <dcterms:modified xsi:type="dcterms:W3CDTF">2014-10-23T19:31:05Z</dcterms:modified>
</cp:coreProperties>
</file>