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5360" windowHeight="7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39" i="1"/>
  <c r="E38" i="1"/>
  <c r="E37" i="1"/>
  <c r="E36" i="1"/>
  <c r="E35" i="1"/>
  <c r="E34" i="1"/>
  <c r="E23" i="1"/>
  <c r="E22" i="1"/>
  <c r="E21" i="1"/>
  <c r="E20" i="1"/>
  <c r="E19" i="1"/>
  <c r="E17" i="1"/>
  <c r="D35" i="1"/>
  <c r="D37" i="1" s="1"/>
  <c r="C43" i="1"/>
  <c r="C42" i="1"/>
  <c r="C37" i="1"/>
  <c r="D36" i="1"/>
  <c r="C36" i="1"/>
  <c r="D38" i="1"/>
  <c r="C38" i="1"/>
  <c r="C35" i="1"/>
  <c r="D34" i="1"/>
  <c r="C34" i="1"/>
  <c r="C32" i="1"/>
  <c r="D30" i="1"/>
  <c r="C30" i="1"/>
  <c r="D29" i="1"/>
  <c r="C29" i="1"/>
  <c r="D23" i="1"/>
  <c r="D22" i="1"/>
  <c r="D21" i="1"/>
  <c r="D20" i="1"/>
  <c r="D19" i="1"/>
  <c r="C23" i="1"/>
  <c r="C22" i="1"/>
  <c r="C21" i="1"/>
  <c r="C20" i="1"/>
  <c r="C19" i="1"/>
  <c r="C17" i="1"/>
  <c r="D15" i="1"/>
  <c r="C15" i="1"/>
  <c r="D14" i="1"/>
  <c r="C14" i="1"/>
  <c r="D13" i="1"/>
  <c r="C13" i="1"/>
  <c r="D39" i="1" l="1"/>
  <c r="C39" i="1"/>
</calcChain>
</file>

<file path=xl/sharedStrings.xml><?xml version="1.0" encoding="utf-8"?>
<sst xmlns="http://schemas.openxmlformats.org/spreadsheetml/2006/main" count="42" uniqueCount="28">
  <si>
    <t>Исходные данные</t>
  </si>
  <si>
    <t>Январь</t>
  </si>
  <si>
    <t>Февраль</t>
  </si>
  <si>
    <t>Реалиация (ед.)</t>
  </si>
  <si>
    <t>Производство (ед.)</t>
  </si>
  <si>
    <t>Цена реализации (руб.)</t>
  </si>
  <si>
    <t>Переменные на ед. (руб.)</t>
  </si>
  <si>
    <t>Фактические постоянные (руб.)</t>
  </si>
  <si>
    <t>Постоянные административные (руб.)</t>
  </si>
  <si>
    <t>Отчёт о прибылях и убытках. Полное поглощение затрат (абсорбшн-костинг, фулл-костинг)</t>
  </si>
  <si>
    <t>Производственная себестоимость</t>
  </si>
  <si>
    <t>Постоянные на единицу, руб.</t>
  </si>
  <si>
    <t>Переменные на единицу, руб.</t>
  </si>
  <si>
    <t>ИТОГО производственная СС на ед., руб.</t>
  </si>
  <si>
    <t>ИТОГО производственная СС, ВСЕГО</t>
  </si>
  <si>
    <t>Запасы (ГП и НЗП) на конец периода</t>
  </si>
  <si>
    <t>Выручка</t>
  </si>
  <si>
    <t>Себестоимость реализации</t>
  </si>
  <si>
    <t>Валовая прибыль</t>
  </si>
  <si>
    <t>Административные расходы</t>
  </si>
  <si>
    <t>Прибыль</t>
  </si>
  <si>
    <t>Отчёт о прибылях и убытках. Неполное поглощение затрат (маржинал-костинг)</t>
  </si>
  <si>
    <t>Постоянные производственные</t>
  </si>
  <si>
    <t>ПРОВЕРКА</t>
  </si>
  <si>
    <t>Разница в запасах</t>
  </si>
  <si>
    <t>Разница в прибыли</t>
  </si>
  <si>
    <t>ИТОГО ЗА 2 МЕСЯЦА</t>
  </si>
  <si>
    <t>ИТОГО за 2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</si>
</sst>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1" zoomScale="150" zoomScaleNormal="150" workbookViewId="0">
      <selection activeCell="E44" sqref="E44"/>
    </sheetView>
  </sheetViews>
  <sheetFormatPr defaultRowHeight="15.75" x14ac:dyDescent="0.25"/>
  <cols>
    <col min="2" max="2" width="27.25" customWidth="1"/>
  </cols>
  <sheetData>
    <row r="1" spans="1:5" x14ac:dyDescent="0.25">
      <c r="A1" t="s">
        <v>0</v>
      </c>
    </row>
    <row r="2" spans="1:5" x14ac:dyDescent="0.25">
      <c r="C2" t="s">
        <v>1</v>
      </c>
      <c r="D2" t="s">
        <v>2</v>
      </c>
    </row>
    <row r="3" spans="1:5" x14ac:dyDescent="0.25">
      <c r="A3" t="s">
        <v>3</v>
      </c>
      <c r="C3">
        <v>4000</v>
      </c>
      <c r="D3">
        <v>6000</v>
      </c>
    </row>
    <row r="4" spans="1:5" x14ac:dyDescent="0.25">
      <c r="A4" t="s">
        <v>4</v>
      </c>
      <c r="C4">
        <v>8000</v>
      </c>
      <c r="D4">
        <v>2000</v>
      </c>
    </row>
    <row r="5" spans="1:5" x14ac:dyDescent="0.25">
      <c r="A5" t="s">
        <v>5</v>
      </c>
      <c r="C5">
        <v>80</v>
      </c>
      <c r="D5">
        <v>80</v>
      </c>
    </row>
    <row r="6" spans="1:5" x14ac:dyDescent="0.25">
      <c r="A6" t="s">
        <v>6</v>
      </c>
      <c r="C6">
        <v>40</v>
      </c>
      <c r="D6">
        <v>40</v>
      </c>
    </row>
    <row r="7" spans="1:5" x14ac:dyDescent="0.25">
      <c r="A7" t="s">
        <v>7</v>
      </c>
      <c r="C7">
        <v>96000</v>
      </c>
      <c r="D7">
        <v>96000</v>
      </c>
    </row>
    <row r="8" spans="1:5" x14ac:dyDescent="0.25">
      <c r="A8" t="s">
        <v>8</v>
      </c>
      <c r="C8">
        <v>40000</v>
      </c>
      <c r="D8">
        <v>40000</v>
      </c>
    </row>
    <row r="10" spans="1:5" x14ac:dyDescent="0.25">
      <c r="A10" t="s">
        <v>9</v>
      </c>
    </row>
    <row r="11" spans="1:5" x14ac:dyDescent="0.25">
      <c r="A11" t="s">
        <v>10</v>
      </c>
    </row>
    <row r="12" spans="1:5" x14ac:dyDescent="0.25">
      <c r="A12" t="s">
        <v>12</v>
      </c>
      <c r="C12">
        <v>40</v>
      </c>
      <c r="D12">
        <v>40</v>
      </c>
    </row>
    <row r="13" spans="1:5" x14ac:dyDescent="0.25">
      <c r="A13" t="s">
        <v>11</v>
      </c>
      <c r="C13">
        <f>96000/8000</f>
        <v>12</v>
      </c>
      <c r="D13">
        <f>96000/2000</f>
        <v>48</v>
      </c>
    </row>
    <row r="14" spans="1:5" x14ac:dyDescent="0.25">
      <c r="A14" t="s">
        <v>13</v>
      </c>
      <c r="C14">
        <f>SUM(C12:C13)</f>
        <v>52</v>
      </c>
      <c r="D14">
        <f>SUM(D12:D13)</f>
        <v>88</v>
      </c>
    </row>
    <row r="15" spans="1:5" x14ac:dyDescent="0.25">
      <c r="A15" t="s">
        <v>14</v>
      </c>
      <c r="C15">
        <f>C4*C14</f>
        <v>416000</v>
      </c>
      <c r="D15">
        <f>D4*D14</f>
        <v>176000</v>
      </c>
    </row>
    <row r="16" spans="1:5" x14ac:dyDescent="0.25">
      <c r="C16" t="s">
        <v>1</v>
      </c>
      <c r="D16" t="s">
        <v>2</v>
      </c>
      <c r="E16" t="s">
        <v>26</v>
      </c>
    </row>
    <row r="17" spans="1:5" x14ac:dyDescent="0.25">
      <c r="A17" t="s">
        <v>15</v>
      </c>
      <c r="C17">
        <f>C14*(8000-4000)</f>
        <v>208000</v>
      </c>
      <c r="D17">
        <v>0</v>
      </c>
      <c r="E17">
        <f>D17</f>
        <v>0</v>
      </c>
    </row>
    <row r="19" spans="1:5" x14ac:dyDescent="0.25">
      <c r="A19" t="s">
        <v>16</v>
      </c>
      <c r="C19">
        <f>C3*C5</f>
        <v>320000</v>
      </c>
      <c r="D19">
        <f>D3*D5</f>
        <v>480000</v>
      </c>
      <c r="E19">
        <f>SUM(C19:D19)</f>
        <v>800000</v>
      </c>
    </row>
    <row r="20" spans="1:5" x14ac:dyDescent="0.25">
      <c r="A20" t="s">
        <v>17</v>
      </c>
      <c r="C20">
        <f>-C3*C14</f>
        <v>-208000</v>
      </c>
      <c r="D20">
        <f>-C17-D14*D4</f>
        <v>-384000</v>
      </c>
      <c r="E20">
        <f>SUM(C20:D20)</f>
        <v>-592000</v>
      </c>
    </row>
    <row r="21" spans="1:5" x14ac:dyDescent="0.25">
      <c r="A21" t="s">
        <v>18</v>
      </c>
      <c r="C21">
        <f>SUM(C19:C20)</f>
        <v>112000</v>
      </c>
      <c r="D21">
        <f>SUM(D19:D20)</f>
        <v>96000</v>
      </c>
      <c r="E21">
        <f>SUM(E19:E20)</f>
        <v>208000</v>
      </c>
    </row>
    <row r="22" spans="1:5" x14ac:dyDescent="0.25">
      <c r="A22" t="s">
        <v>19</v>
      </c>
      <c r="C22">
        <f>-C8</f>
        <v>-40000</v>
      </c>
      <c r="D22">
        <f>-D8</f>
        <v>-40000</v>
      </c>
      <c r="E22">
        <f>SUM(C22:D22)</f>
        <v>-80000</v>
      </c>
    </row>
    <row r="23" spans="1:5" x14ac:dyDescent="0.25">
      <c r="A23" t="s">
        <v>20</v>
      </c>
      <c r="C23">
        <f>SUM(C21:C22)</f>
        <v>72000</v>
      </c>
      <c r="D23">
        <f>SUM(D21:D22)</f>
        <v>56000</v>
      </c>
      <c r="E23">
        <f>SUM(E21:E22)</f>
        <v>128000</v>
      </c>
    </row>
    <row r="25" spans="1:5" x14ac:dyDescent="0.25">
      <c r="A25" t="s">
        <v>21</v>
      </c>
    </row>
    <row r="26" spans="1:5" x14ac:dyDescent="0.25">
      <c r="A26" t="s">
        <v>10</v>
      </c>
    </row>
    <row r="27" spans="1:5" x14ac:dyDescent="0.25">
      <c r="A27" t="s">
        <v>12</v>
      </c>
      <c r="C27">
        <v>40</v>
      </c>
      <c r="D27">
        <v>40</v>
      </c>
    </row>
    <row r="29" spans="1:5" x14ac:dyDescent="0.25">
      <c r="A29" t="s">
        <v>13</v>
      </c>
      <c r="C29">
        <f>SUM(C27:C28)</f>
        <v>40</v>
      </c>
      <c r="D29">
        <f>SUM(D27:D28)</f>
        <v>40</v>
      </c>
    </row>
    <row r="30" spans="1:5" x14ac:dyDescent="0.25">
      <c r="A30" t="s">
        <v>14</v>
      </c>
      <c r="C30">
        <f>C29*C4</f>
        <v>320000</v>
      </c>
      <c r="D30">
        <f>D29*D4</f>
        <v>80000</v>
      </c>
    </row>
    <row r="32" spans="1:5" x14ac:dyDescent="0.25">
      <c r="A32" t="s">
        <v>15</v>
      </c>
      <c r="C32">
        <f>C29*(C4-C3)</f>
        <v>160000</v>
      </c>
      <c r="D32">
        <v>0</v>
      </c>
      <c r="E32">
        <v>0</v>
      </c>
    </row>
    <row r="33" spans="1:5" x14ac:dyDescent="0.25">
      <c r="C33" t="s">
        <v>1</v>
      </c>
      <c r="D33" t="s">
        <v>2</v>
      </c>
      <c r="E33" t="s">
        <v>27</v>
      </c>
    </row>
    <row r="34" spans="1:5" x14ac:dyDescent="0.25">
      <c r="A34" t="s">
        <v>16</v>
      </c>
      <c r="C34">
        <f>C19</f>
        <v>320000</v>
      </c>
      <c r="D34">
        <f>D19</f>
        <v>480000</v>
      </c>
      <c r="E34">
        <f>SUM(C34:D34)</f>
        <v>800000</v>
      </c>
    </row>
    <row r="35" spans="1:5" x14ac:dyDescent="0.25">
      <c r="A35" t="s">
        <v>17</v>
      </c>
      <c r="C35">
        <f>-C29*C3</f>
        <v>-160000</v>
      </c>
      <c r="D35">
        <f>-C32-D29*D4</f>
        <v>-240000</v>
      </c>
      <c r="E35">
        <f>SUM(C35:D35)</f>
        <v>-400000</v>
      </c>
    </row>
    <row r="36" spans="1:5" x14ac:dyDescent="0.25">
      <c r="A36" t="s">
        <v>22</v>
      </c>
      <c r="C36">
        <f>-C7</f>
        <v>-96000</v>
      </c>
      <c r="D36">
        <f>C36</f>
        <v>-96000</v>
      </c>
      <c r="E36">
        <f>SUM(C36:D36)</f>
        <v>-192000</v>
      </c>
    </row>
    <row r="37" spans="1:5" x14ac:dyDescent="0.25">
      <c r="A37" t="s">
        <v>18</v>
      </c>
      <c r="C37">
        <f>SUM(C34:C36)</f>
        <v>64000</v>
      </c>
      <c r="D37">
        <f>SUM(D34:D36)</f>
        <v>144000</v>
      </c>
      <c r="E37">
        <f>SUM(E34:E36)</f>
        <v>208000</v>
      </c>
    </row>
    <row r="38" spans="1:5" x14ac:dyDescent="0.25">
      <c r="A38" t="s">
        <v>19</v>
      </c>
      <c r="C38">
        <f>C22</f>
        <v>-40000</v>
      </c>
      <c r="D38">
        <f>C38</f>
        <v>-40000</v>
      </c>
      <c r="E38">
        <f>SUM(C38:D38)</f>
        <v>-80000</v>
      </c>
    </row>
    <row r="39" spans="1:5" x14ac:dyDescent="0.25">
      <c r="A39" t="s">
        <v>20</v>
      </c>
      <c r="C39">
        <f>SUM(C37:C38)</f>
        <v>24000</v>
      </c>
      <c r="D39">
        <f>SUM(D37:D38)</f>
        <v>104000</v>
      </c>
      <c r="E39">
        <f>SUM(E37:E38)</f>
        <v>128000</v>
      </c>
    </row>
    <row r="41" spans="1:5" x14ac:dyDescent="0.25">
      <c r="A41" t="s">
        <v>23</v>
      </c>
    </row>
    <row r="42" spans="1:5" x14ac:dyDescent="0.25">
      <c r="A42" t="s">
        <v>24</v>
      </c>
      <c r="C42">
        <f>C17-C32</f>
        <v>48000</v>
      </c>
      <c r="E42">
        <f>E17-E32</f>
        <v>0</v>
      </c>
    </row>
    <row r="43" spans="1:5" x14ac:dyDescent="0.25">
      <c r="A43" t="s">
        <v>25</v>
      </c>
      <c r="C43">
        <f>C23-C39</f>
        <v>48000</v>
      </c>
      <c r="E43">
        <f>E23-E39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2012-12-22T04:59:06Z</dcterms:created>
  <dcterms:modified xsi:type="dcterms:W3CDTF">2012-12-22T05:37:24Z</dcterms:modified>
</cp:coreProperties>
</file>