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35" windowWidth="19950" windowHeight="77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E13" i="1"/>
  <c r="E9"/>
  <c r="D14"/>
  <c r="E14" s="1"/>
  <c r="F14" s="1"/>
  <c r="D13"/>
  <c r="D12"/>
  <c r="E12" s="1"/>
  <c r="D11"/>
  <c r="E11" s="1"/>
  <c r="D10"/>
  <c r="E10" s="1"/>
  <c r="D9"/>
  <c r="D8"/>
  <c r="E8" s="1"/>
  <c r="D7"/>
  <c r="E7" s="1"/>
  <c r="C4"/>
  <c r="F7" l="1"/>
  <c r="G7" s="1"/>
  <c r="F11"/>
  <c r="G11" s="1"/>
  <c r="F13"/>
  <c r="G13" s="1"/>
  <c r="F6"/>
  <c r="G6" s="1"/>
  <c r="F12"/>
  <c r="G12" s="1"/>
  <c r="F8"/>
  <c r="G8" s="1"/>
  <c r="F9"/>
  <c r="G9" s="1"/>
  <c r="G14"/>
  <c r="F10"/>
  <c r="G10" s="1"/>
  <c r="E4"/>
  <c r="H10" l="1"/>
  <c r="H11"/>
  <c r="H14"/>
  <c r="H13"/>
  <c r="H12"/>
  <c r="H8"/>
  <c r="H7"/>
  <c r="H9"/>
  <c r="H4" l="1"/>
</calcChain>
</file>

<file path=xl/sharedStrings.xml><?xml version="1.0" encoding="utf-8"?>
<sst xmlns="http://schemas.openxmlformats.org/spreadsheetml/2006/main" count="11" uniqueCount="11">
  <si>
    <t>Дата</t>
  </si>
  <si>
    <t>Отчетная дата</t>
  </si>
  <si>
    <t># платежа</t>
  </si>
  <si>
    <t>сума платежа</t>
  </si>
  <si>
    <t>Месяц</t>
  </si>
  <si>
    <t>сума платежа з учетом ифляции</t>
  </si>
  <si>
    <t>Инфляции</t>
  </si>
  <si>
    <t>Процентная ставка</t>
  </si>
  <si>
    <t>первичная стоимость будущих денежных потоков</t>
  </si>
  <si>
    <t>дисконт</t>
  </si>
  <si>
    <t>амортизация</t>
  </si>
</sst>
</file>

<file path=xl/styles.xml><?xml version="1.0" encoding="utf-8"?>
<styleSheet xmlns="http://schemas.openxmlformats.org/spreadsheetml/2006/main">
  <numFmts count="5">
    <numFmt numFmtId="43" formatCode="_-* #,##0.00_₴_-;\-* #,##0.00_₴_-;_-* &quot;-&quot;??_₴_-;_-@_-"/>
    <numFmt numFmtId="164" formatCode="0.0%"/>
    <numFmt numFmtId="165" formatCode="#,###;\(#,###\);&quot;-&quot;;"/>
    <numFmt numFmtId="166" formatCode="_-* #,##0_₴_-;\-* #,##0_₴_-;_-* &quot;-&quot;??_₴_-;_-@_-"/>
    <numFmt numFmtId="167" formatCode="_(* #,##0_);_(* \(#,##0\);_(* &quot;-&quot;??_);_(@_)"/>
  </numFmts>
  <fonts count="6">
    <font>
      <sz val="8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9" fontId="3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164" fontId="4" fillId="0" borderId="0" xfId="2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165" fontId="2" fillId="0" borderId="0" xfId="0" applyNumberFormat="1" applyFont="1"/>
    <xf numFmtId="166" fontId="3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7" fontId="0" fillId="0" borderId="0" xfId="1" applyNumberFormat="1" applyFont="1"/>
    <xf numFmtId="14" fontId="4" fillId="0" borderId="0" xfId="0" applyNumberFormat="1" applyFont="1" applyFill="1" applyBorder="1"/>
    <xf numFmtId="165" fontId="0" fillId="0" borderId="0" xfId="0" applyNumberFormat="1" applyBorder="1" applyAlignment="1">
      <alignment horizontal="center"/>
    </xf>
    <xf numFmtId="167" fontId="0" fillId="0" borderId="0" xfId="1" applyNumberFormat="1" applyFont="1" applyBorder="1"/>
    <xf numFmtId="165" fontId="3" fillId="0" borderId="0" xfId="0" applyNumberFormat="1" applyFont="1"/>
    <xf numFmtId="167" fontId="2" fillId="0" borderId="0" xfId="1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A15" sqref="A15"/>
    </sheetView>
  </sheetViews>
  <sheetFormatPr defaultRowHeight="11.25"/>
  <cols>
    <col min="1" max="3" width="12.33203125" customWidth="1"/>
    <col min="4" max="4" width="12" style="25" customWidth="1"/>
    <col min="5" max="5" width="16.5" customWidth="1"/>
    <col min="6" max="6" width="22.1640625" customWidth="1"/>
    <col min="7" max="8" width="12.33203125" customWidth="1"/>
  </cols>
  <sheetData>
    <row r="1" spans="1:8">
      <c r="A1" s="1" t="s">
        <v>6</v>
      </c>
      <c r="B1" s="2">
        <v>0.1</v>
      </c>
      <c r="C1" s="3"/>
      <c r="D1" s="24"/>
      <c r="E1" s="4"/>
      <c r="F1" s="3"/>
      <c r="G1" s="3"/>
      <c r="H1" s="3"/>
    </row>
    <row r="2" spans="1:8">
      <c r="A2" s="5" t="s">
        <v>7</v>
      </c>
      <c r="B2" s="6">
        <v>0.2</v>
      </c>
      <c r="C2" s="3"/>
      <c r="D2" s="24"/>
      <c r="E2" s="3"/>
      <c r="F2" s="3"/>
      <c r="G2" s="3"/>
      <c r="H2" s="3"/>
    </row>
    <row r="3" spans="1:8">
      <c r="A3" s="5" t="s">
        <v>1</v>
      </c>
      <c r="B3" s="7">
        <v>42369</v>
      </c>
      <c r="C3" s="3"/>
      <c r="D3" s="24"/>
      <c r="E3" s="3"/>
      <c r="F3" s="3"/>
      <c r="G3" s="3"/>
      <c r="H3" s="3"/>
    </row>
    <row r="4" spans="1:8">
      <c r="A4" s="3"/>
      <c r="B4" s="3"/>
      <c r="C4" s="8">
        <f>SUM(C6:C14)</f>
        <v>8000000</v>
      </c>
      <c r="D4" s="24"/>
      <c r="E4" s="8">
        <f>SUM(E6:E14)</f>
        <v>8918746.2753869314</v>
      </c>
      <c r="F4" s="9"/>
      <c r="G4" s="3"/>
      <c r="H4" s="8">
        <f>SUM(H6:H14)</f>
        <v>-1647061.1292305076</v>
      </c>
    </row>
    <row r="5" spans="1:8" ht="31.5">
      <c r="A5" s="10" t="s">
        <v>0</v>
      </c>
      <c r="B5" s="11" t="s">
        <v>2</v>
      </c>
      <c r="C5" s="10" t="s">
        <v>3</v>
      </c>
      <c r="D5" s="12" t="s">
        <v>4</v>
      </c>
      <c r="E5" s="10" t="s">
        <v>5</v>
      </c>
      <c r="F5" s="10" t="s">
        <v>8</v>
      </c>
      <c r="G5" s="12" t="s">
        <v>9</v>
      </c>
      <c r="H5" s="12" t="s">
        <v>10</v>
      </c>
    </row>
    <row r="6" spans="1:8">
      <c r="A6" s="14">
        <v>42369</v>
      </c>
      <c r="B6" s="15">
        <v>0</v>
      </c>
      <c r="C6" s="16">
        <v>0</v>
      </c>
      <c r="D6" s="17"/>
      <c r="E6" s="16">
        <v>0</v>
      </c>
      <c r="F6" s="8">
        <f>-XNPV($B$2,E6:$E$14,A6:$A$14)</f>
        <v>-7271685.1461564237</v>
      </c>
      <c r="G6" s="23">
        <f>SUM(E6:$E$14)+F6</f>
        <v>1647061.1292305076</v>
      </c>
      <c r="H6" s="3"/>
    </row>
    <row r="7" spans="1:8">
      <c r="A7" s="19">
        <v>42457</v>
      </c>
      <c r="B7" s="13">
        <v>1</v>
      </c>
      <c r="C7" s="16">
        <v>1000000</v>
      </c>
      <c r="D7" s="17">
        <f>MONTH(A7)</f>
        <v>3</v>
      </c>
      <c r="E7" s="16">
        <f>C7*(1+$B$1)^(D7/12)</f>
        <v>1024113.6890844451</v>
      </c>
      <c r="F7" s="22">
        <f>-XNPV($B$2,E7:$E$14,A7:$A$14)</f>
        <v>-7598455.7608222254</v>
      </c>
      <c r="G7" s="18">
        <f>SUM(E7:$E$14)+F7</f>
        <v>1320290.514564706</v>
      </c>
      <c r="H7" s="18">
        <f>G7-G6</f>
        <v>-326770.61466580164</v>
      </c>
    </row>
    <row r="8" spans="1:8">
      <c r="A8" s="19">
        <v>42549</v>
      </c>
      <c r="B8" s="13">
        <v>2</v>
      </c>
      <c r="C8" s="16">
        <v>1000000</v>
      </c>
      <c r="D8" s="17">
        <f t="shared" ref="D8:D10" si="0">MONTH(A8)</f>
        <v>6</v>
      </c>
      <c r="E8" s="16">
        <f>C8*(1+$B$1)^(D8/12)</f>
        <v>1048808.8481701517</v>
      </c>
      <c r="F8" s="22">
        <f>-XNPV($B$2,E8:$E$14,A8:$A$14)</f>
        <v>-6883515.7421388309</v>
      </c>
      <c r="G8" s="18">
        <f>SUM(E8:$E$14)+F8</f>
        <v>1011116.8441636553</v>
      </c>
      <c r="H8" s="18">
        <f>G8-G7</f>
        <v>-309173.67040105071</v>
      </c>
    </row>
    <row r="9" spans="1:8">
      <c r="A9" s="19">
        <v>42641</v>
      </c>
      <c r="B9" s="13">
        <v>3</v>
      </c>
      <c r="C9" s="16">
        <v>1000000</v>
      </c>
      <c r="D9" s="20">
        <f t="shared" si="0"/>
        <v>9</v>
      </c>
      <c r="E9" s="16">
        <f>C9*(1+$B$1)^(D9/12)</f>
        <v>1074099.4986439417</v>
      </c>
      <c r="F9" s="22">
        <f>-XNPV($B$2,E9:$E$14,A9:$A$14)</f>
        <v>-6109097.5062061381</v>
      </c>
      <c r="G9" s="18">
        <f>SUM(E9:$E$14)+F9</f>
        <v>736726.23192619625</v>
      </c>
      <c r="H9" s="21">
        <f>G9-G8</f>
        <v>-274390.61223745905</v>
      </c>
    </row>
    <row r="10" spans="1:8">
      <c r="A10" s="19">
        <v>42732</v>
      </c>
      <c r="B10" s="13">
        <v>4</v>
      </c>
      <c r="C10" s="16">
        <v>1000000</v>
      </c>
      <c r="D10" s="20">
        <f t="shared" si="0"/>
        <v>12</v>
      </c>
      <c r="E10" s="16">
        <f>C10*(1+$B$1)^(D10/12)</f>
        <v>1100000</v>
      </c>
      <c r="F10" s="22">
        <f>-XNPV($B$2,E10:$E$14,A10:$A$14)</f>
        <v>-5269147.800924737</v>
      </c>
      <c r="G10" s="18">
        <f>SUM(E10:$E$14)+F10</f>
        <v>502576.43856365513</v>
      </c>
      <c r="H10" s="21">
        <f>G10-G9</f>
        <v>-234149.79336254112</v>
      </c>
    </row>
    <row r="11" spans="1:8">
      <c r="A11" s="19">
        <v>42822</v>
      </c>
      <c r="B11" s="13">
        <v>5</v>
      </c>
      <c r="C11" s="16">
        <v>1000000</v>
      </c>
      <c r="D11" s="20">
        <f>MONTH(A11)+12</f>
        <v>15</v>
      </c>
      <c r="E11" s="16">
        <f>C11*(1+$B$1)^(D11/12)</f>
        <v>1126525.0579928898</v>
      </c>
      <c r="F11" s="22">
        <f>-XNPV($B$2,E11:$E$14,A11:$A$14)</f>
        <v>-4360852.8714284068</v>
      </c>
      <c r="G11" s="18">
        <f>SUM(E11:$E$14)+F11</f>
        <v>310871.36805998627</v>
      </c>
      <c r="H11" s="21">
        <f t="shared" ref="H11:H13" si="1">G11-G10</f>
        <v>-191705.07050366886</v>
      </c>
    </row>
    <row r="12" spans="1:8">
      <c r="A12" s="19">
        <v>42914</v>
      </c>
      <c r="B12" s="13">
        <v>6</v>
      </c>
      <c r="C12" s="16">
        <v>1000000</v>
      </c>
      <c r="D12" s="17">
        <f t="shared" ref="D12:D14" si="2">MONTH(A12)+12</f>
        <v>18</v>
      </c>
      <c r="E12" s="16">
        <f>C12*(1+$B$1)^(D12/12)</f>
        <v>1153689.7329871668</v>
      </c>
      <c r="F12" s="22">
        <f>-XNPV($B$2,E12:$E$14,A12:$A$14)</f>
        <v>-3386429.5736494861</v>
      </c>
      <c r="G12" s="18">
        <f>SUM(E12:$E$14)+F12</f>
        <v>158769.60784601653</v>
      </c>
      <c r="H12" s="18">
        <f t="shared" si="1"/>
        <v>-152101.76021396974</v>
      </c>
    </row>
    <row r="13" spans="1:8">
      <c r="A13" s="19">
        <v>43006</v>
      </c>
      <c r="B13" s="13">
        <v>7</v>
      </c>
      <c r="C13" s="16">
        <v>1000000</v>
      </c>
      <c r="D13" s="17">
        <f t="shared" si="2"/>
        <v>21</v>
      </c>
      <c r="E13" s="16">
        <f>C13*(1+$B$1)^(D13/12)</f>
        <v>1181509.448508336</v>
      </c>
      <c r="F13" s="22">
        <f>-XNPV($B$2,E13:$E$14,A13:$A$14)</f>
        <v>-2337739.6055141902</v>
      </c>
      <c r="G13" s="18">
        <f>SUM(E13:$E$14)+F13</f>
        <v>53769.842994146049</v>
      </c>
      <c r="H13" s="18">
        <f t="shared" si="1"/>
        <v>-104999.76485187048</v>
      </c>
    </row>
    <row r="14" spans="1:8">
      <c r="A14" s="19">
        <v>43097</v>
      </c>
      <c r="B14" s="13">
        <v>8</v>
      </c>
      <c r="C14" s="16">
        <v>1000000</v>
      </c>
      <c r="D14" s="17">
        <f t="shared" si="2"/>
        <v>24</v>
      </c>
      <c r="E14" s="16">
        <f>C14*(1+$B$1)^(D14/12)</f>
        <v>1210000.0000000002</v>
      </c>
      <c r="F14" s="22">
        <f>-XNPV($B$2,E14:$E$14,A14:$A$14)</f>
        <v>-1210000.0000000002</v>
      </c>
      <c r="G14" s="18">
        <f>SUM(E14:$E$14)+F14</f>
        <v>0</v>
      </c>
      <c r="H14" s="18">
        <f>G14-G13</f>
        <v>-53769.842994146049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myronyak</cp:lastModifiedBy>
  <dcterms:created xsi:type="dcterms:W3CDTF">2016-01-15T09:18:33Z</dcterms:created>
  <dcterms:modified xsi:type="dcterms:W3CDTF">2016-01-15T09:24:07Z</dcterms:modified>
</cp:coreProperties>
</file>