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trix24\Разработка и поддержка AuditXP\Документация AuditXP\Документирование и ВККР\"/>
    </mc:Choice>
  </mc:AlternateContent>
  <xr:revisionPtr revIDLastSave="0" documentId="13_ncr:1_{E33CAA0B-71D8-4650-B088-D435FE9E1501}" xr6:coauthVersionLast="37" xr6:coauthVersionMax="37" xr10:uidLastSave="{00000000-0000-0000-0000-000000000000}"/>
  <bookViews>
    <workbookView xWindow="240" yWindow="75" windowWidth="21015" windowHeight="8205" activeTab="1" xr2:uid="{00000000-000D-0000-FFFF-FFFF00000000}"/>
  </bookViews>
  <sheets>
    <sheet name="теория" sheetId="7" r:id="rId1"/>
    <sheet name="задачи" sheetId="9" r:id="rId2"/>
    <sheet name="обратная задача" sheetId="10" r:id="rId3"/>
  </sheets>
  <definedNames>
    <definedName name="solver_adj" localSheetId="2" hidden="1">'обратная задача'!$A$2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'обратная задача'!#REF!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50</definedName>
  </definedNames>
  <calcPr calcId="179021"/>
</workbook>
</file>

<file path=xl/calcChain.xml><?xml version="1.0" encoding="utf-8"?>
<calcChain xmlns="http://schemas.openxmlformats.org/spreadsheetml/2006/main">
  <c r="U9" i="10" l="1"/>
  <c r="V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C9" i="10"/>
  <c r="B9" i="10"/>
  <c r="C1" i="10"/>
  <c r="D22" i="9"/>
  <c r="D13" i="9"/>
  <c r="A6" i="10" l="1"/>
  <c r="C2" i="10" l="1"/>
  <c r="C6" i="10" s="1"/>
  <c r="E25" i="9"/>
  <c r="D25" i="9" s="1"/>
  <c r="D28" i="9" s="1"/>
  <c r="E16" i="9"/>
  <c r="D16" i="9" s="1"/>
  <c r="D19" i="9" s="1"/>
  <c r="D14" i="9"/>
  <c r="B16" i="9" s="1"/>
  <c r="C16" i="9" s="1"/>
  <c r="C19" i="9" s="1"/>
  <c r="E7" i="9"/>
  <c r="D7" i="9" s="1"/>
  <c r="D10" i="9" s="1"/>
  <c r="D5" i="9"/>
  <c r="B7" i="9" s="1"/>
  <c r="C7" i="9" s="1"/>
  <c r="C10" i="9" s="1"/>
  <c r="D23" i="9" l="1"/>
  <c r="B25" i="9" s="1"/>
  <c r="C25" i="9" s="1"/>
  <c r="C28" i="9" s="1"/>
</calcChain>
</file>

<file path=xl/sharedStrings.xml><?xml version="1.0" encoding="utf-8"?>
<sst xmlns="http://schemas.openxmlformats.org/spreadsheetml/2006/main" count="40" uniqueCount="18">
  <si>
    <t>всего n</t>
  </si>
  <si>
    <t>np-q</t>
  </si>
  <si>
    <t>np+p</t>
  </si>
  <si>
    <r>
      <t>m</t>
    </r>
    <r>
      <rPr>
        <vertAlign val="subscript"/>
        <sz val="11"/>
        <color rgb="FFFF0000"/>
        <rFont val="Calibri"/>
        <family val="2"/>
        <charset val="204"/>
        <scheme val="minor"/>
      </rPr>
      <t>0</t>
    </r>
  </si>
  <si>
    <r>
      <t>m</t>
    </r>
    <r>
      <rPr>
        <vertAlign val="subscript"/>
        <sz val="11"/>
        <color rgb="FFFF0000"/>
        <rFont val="Calibri"/>
        <family val="2"/>
        <charset val="204"/>
        <scheme val="minor"/>
      </rPr>
      <t>1</t>
    </r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</si>
  <si>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0</t>
    </r>
  </si>
  <si>
    <r>
      <rPr>
        <b/>
        <sz val="11"/>
        <color theme="1"/>
        <rFont val="Calibri"/>
        <family val="2"/>
        <charset val="204"/>
        <scheme val="minor"/>
      </rP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</si>
  <si>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t>p=</t>
  </si>
  <si>
    <t>q=</t>
  </si>
  <si>
    <t>min n</t>
  </si>
  <si>
    <t>max n</t>
  </si>
  <si>
    <r>
      <t>n≥(m</t>
    </r>
    <r>
      <rPr>
        <vertAlign val="subscript"/>
        <sz val="12"/>
        <color theme="1"/>
        <rFont val="Calibri"/>
        <family val="2"/>
        <charset val="204"/>
      </rPr>
      <t>0</t>
    </r>
    <r>
      <rPr>
        <sz val="12"/>
        <color theme="1"/>
        <rFont val="Calibri"/>
        <family val="2"/>
        <charset val="204"/>
      </rPr>
      <t>-p)/p</t>
    </r>
  </si>
  <si>
    <r>
      <t>n≤(m</t>
    </r>
    <r>
      <rPr>
        <vertAlign val="subscript"/>
        <sz val="12"/>
        <color theme="1"/>
        <rFont val="Calibri"/>
        <family val="2"/>
        <charset val="204"/>
      </rPr>
      <t>0</t>
    </r>
    <r>
      <rPr>
        <sz val="12"/>
        <color theme="1"/>
        <rFont val="Calibri"/>
        <family val="2"/>
        <charset val="204"/>
      </rPr>
      <t>+q)/p</t>
    </r>
  </si>
  <si>
    <t>n</t>
  </si>
  <si>
    <t>Каликулятор аудитора</t>
  </si>
  <si>
    <t>Вероятное кол-во ошибочных заключений</t>
  </si>
  <si>
    <t>Вероятное кол-во заданий без СИ</t>
  </si>
  <si>
    <t>Вероятное кол-во правильных заключений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</si>
</sst>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2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vertAlign val="subscript"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vertAlign val="subscript"/>
      <sz val="12"/>
      <color theme="1"/>
      <name val="Calibri"/>
      <family val="2"/>
      <charset val="204"/>
    </font>
    <font>
      <u/>
      <sz val="16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1" applyFont="1" applyAlignment="1" applyProtection="1"/>
    <xf numFmtId="0" fontId="5" fillId="0" borderId="0" xfId="0" applyFont="1"/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0" borderId="0" xfId="0" applyFont="1"/>
    <xf numFmtId="0" fontId="10" fillId="0" borderId="0" xfId="1" applyFont="1" applyAlignment="1" applyProtection="1">
      <alignment horizontal="center"/>
    </xf>
    <xf numFmtId="0" fontId="12" fillId="6" borderId="0" xfId="0" applyFont="1" applyFill="1" applyAlignment="1">
      <alignment horizontal="center"/>
    </xf>
    <xf numFmtId="13" fontId="0" fillId="0" borderId="3" xfId="0" applyNumberFormat="1" applyBorder="1" applyAlignment="1">
      <alignment horizontal="center"/>
    </xf>
    <xf numFmtId="13" fontId="0" fillId="0" borderId="5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514350</xdr:colOff>
      <xdr:row>29</xdr:row>
      <xdr:rowOff>151344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802" t="27500" r="19792" b="20000"/>
        <a:stretch>
          <a:fillRect/>
        </a:stretch>
      </xdr:blipFill>
      <xdr:spPr bwMode="auto">
        <a:xfrm>
          <a:off x="0" y="0"/>
          <a:ext cx="10877550" cy="5694894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289230</xdr:colOff>
      <xdr:row>30</xdr:row>
      <xdr:rowOff>123824</xdr:rowOff>
    </xdr:from>
    <xdr:to>
      <xdr:col>14</xdr:col>
      <xdr:colOff>47625</xdr:colOff>
      <xdr:row>34</xdr:row>
      <xdr:rowOff>57149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08430" y="5838824"/>
          <a:ext cx="7073595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47627</xdr:rowOff>
    </xdr:from>
    <xdr:to>
      <xdr:col>11</xdr:col>
      <xdr:colOff>102577</xdr:colOff>
      <xdr:row>9</xdr:row>
      <xdr:rowOff>7328</xdr:rowOff>
    </xdr:to>
    <xdr:sp macro="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08738" y="47627"/>
          <a:ext cx="3675185" cy="125656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200"/>
            <a:t>Вероятность того, что при аудите мы выразим ошибочное мнение, равна 0,05. </a:t>
          </a:r>
        </a:p>
        <a:p>
          <a:pPr algn="ctr"/>
          <a:r>
            <a:rPr lang="ru-RU" sz="1200"/>
            <a:t>Найти наивероятнейшее число ошибочных АЗ при 300 аудитах в год и соответствующую вероятность.</a:t>
          </a:r>
        </a:p>
      </xdr:txBody>
    </xdr:sp>
    <xdr:clientData/>
  </xdr:twoCellAnchor>
  <xdr:twoCellAnchor>
    <xdr:from>
      <xdr:col>5</xdr:col>
      <xdr:colOff>65941</xdr:colOff>
      <xdr:row>11</xdr:row>
      <xdr:rowOff>124557</xdr:rowOff>
    </xdr:from>
    <xdr:to>
      <xdr:col>11</xdr:col>
      <xdr:colOff>139211</xdr:colOff>
      <xdr:row>18</xdr:row>
      <xdr:rowOff>51287</xdr:rowOff>
    </xdr:to>
    <xdr:sp macro="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98479" y="1802422"/>
          <a:ext cx="3722078" cy="139211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200"/>
            <a:t>По данным отдела контроля</a:t>
          </a:r>
          <a:r>
            <a:rPr lang="ru-RU" sz="1200" baseline="0"/>
            <a:t> качества </a:t>
          </a:r>
          <a:r>
            <a:rPr lang="ru-RU" sz="1200"/>
            <a:t>в среднем СИ  выявляются в 7,5% заданий. Определить наиболее вероятное число заданий, в которых не будет найдено СИ при 300 аудитах в год</a:t>
          </a:r>
          <a:r>
            <a:rPr lang="en-US" sz="1200"/>
            <a:t> 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и соответствующую вероятность.</a:t>
          </a:r>
          <a:endParaRPr lang="ru-RU" sz="1200"/>
        </a:p>
      </xdr:txBody>
    </xdr:sp>
    <xdr:clientData/>
  </xdr:twoCellAnchor>
  <xdr:twoCellAnchor>
    <xdr:from>
      <xdr:col>5</xdr:col>
      <xdr:colOff>83526</xdr:colOff>
      <xdr:row>20</xdr:row>
      <xdr:rowOff>87922</xdr:rowOff>
    </xdr:from>
    <xdr:to>
      <xdr:col>11</xdr:col>
      <xdr:colOff>124557</xdr:colOff>
      <xdr:row>27</xdr:row>
      <xdr:rowOff>131884</xdr:rowOff>
    </xdr:to>
    <xdr:sp macro="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16064" y="3612172"/>
          <a:ext cx="3689839" cy="148003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ru-RU" sz="1200"/>
            <a:t>Известно, что 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20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/>
            <a:t>часть АЗ</a:t>
          </a:r>
          <a:r>
            <a:rPr lang="en-US" sz="1200"/>
            <a:t> </a:t>
          </a:r>
          <a:r>
            <a:rPr lang="ru-RU" sz="1200"/>
            <a:t>содержит СИ, которые мы пропустили. За год мы сделали 300 аудитов. Найти наивероятнейшее число правильных АЗ и вычислить вероятность того, что в этих заданиях не окажется СИ.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160986</xdr:colOff>
      <xdr:row>0</xdr:row>
      <xdr:rowOff>20123</xdr:rowOff>
    </xdr:from>
    <xdr:to>
      <xdr:col>10</xdr:col>
      <xdr:colOff>301849</xdr:colOff>
      <xdr:row>4</xdr:row>
      <xdr:rowOff>207940</xdr:rowOff>
    </xdr:to>
    <xdr:sp macro="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72764" y="20123"/>
          <a:ext cx="2837377" cy="93908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Сколько раз надо сделать аудитов, чтобы наивероятнейшее число ошибочных АЗ было равно 1</a:t>
          </a:r>
          <a:r>
            <a:rPr lang="ru-RU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?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ditxp.ru/support/documentation/16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3"/>
  <sheetViews>
    <sheetView workbookViewId="0">
      <selection activeCell="V10" sqref="V10"/>
    </sheetView>
  </sheetViews>
  <sheetFormatPr defaultRowHeight="15" x14ac:dyDescent="0.25"/>
  <sheetData>
    <row r="2" spans="19:19" ht="15.75" x14ac:dyDescent="0.25">
      <c r="S2" s="3"/>
    </row>
    <row r="3" spans="19:19" ht="15.75" x14ac:dyDescent="0.25">
      <c r="S3" s="4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3" spans="1:18" ht="11.2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="130" zoomScaleNormal="130" workbookViewId="0">
      <selection activeCell="A21" sqref="A21"/>
    </sheetView>
  </sheetViews>
  <sheetFormatPr defaultRowHeight="15" x14ac:dyDescent="0.25"/>
  <cols>
    <col min="1" max="1" width="6.140625" customWidth="1"/>
    <col min="13" max="13" width="11.7109375" customWidth="1"/>
    <col min="15" max="15" width="11.7109375" customWidth="1"/>
  </cols>
  <sheetData>
    <row r="1" spans="1:16" ht="21" x14ac:dyDescent="0.35">
      <c r="B1" s="27" t="s">
        <v>14</v>
      </c>
      <c r="C1" s="27"/>
      <c r="D1" s="27"/>
      <c r="E1" s="27"/>
      <c r="F1" s="27"/>
      <c r="G1" s="27"/>
      <c r="H1" s="27"/>
      <c r="I1" s="27"/>
      <c r="J1" s="27"/>
    </row>
    <row r="2" spans="1:16" ht="9.75" customHeight="1" x14ac:dyDescent="0.35">
      <c r="B2" s="26"/>
    </row>
    <row r="3" spans="1:16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6" x14ac:dyDescent="0.25">
      <c r="B4" s="5" t="s">
        <v>0</v>
      </c>
      <c r="C4" s="6" t="s">
        <v>7</v>
      </c>
      <c r="D4" s="7">
        <v>0.05</v>
      </c>
    </row>
    <row r="5" spans="1:16" x14ac:dyDescent="0.25">
      <c r="B5" s="8">
        <v>300</v>
      </c>
      <c r="C5" s="6" t="s">
        <v>8</v>
      </c>
      <c r="D5" s="7">
        <f>1-D4</f>
        <v>0.95</v>
      </c>
    </row>
    <row r="6" spans="1:16" ht="24" customHeight="1" x14ac:dyDescent="0.35">
      <c r="B6" s="18" t="s">
        <v>1</v>
      </c>
      <c r="C6" s="13" t="s">
        <v>3</v>
      </c>
      <c r="D6" s="13" t="s">
        <v>4</v>
      </c>
      <c r="E6" s="18" t="s">
        <v>2</v>
      </c>
    </row>
    <row r="7" spans="1:16" x14ac:dyDescent="0.25">
      <c r="B7" s="9">
        <f>B5*D4-D5</f>
        <v>14.05</v>
      </c>
      <c r="C7" s="17">
        <f>ROUNDUP(B7,0)</f>
        <v>15</v>
      </c>
      <c r="D7" s="17">
        <f>ROUNDDOWN(E7,0)</f>
        <v>15</v>
      </c>
      <c r="E7" s="10">
        <f>B5*D4+D4</f>
        <v>15.05</v>
      </c>
    </row>
    <row r="9" spans="1:16" ht="18" x14ac:dyDescent="0.35">
      <c r="C9" s="14" t="s">
        <v>5</v>
      </c>
      <c r="D9" s="15" t="s">
        <v>6</v>
      </c>
    </row>
    <row r="10" spans="1:16" x14ac:dyDescent="0.25">
      <c r="B10" s="11"/>
      <c r="C10" s="16">
        <f>BINOMDIST(C7,B5,D4,0)</f>
        <v>0.10509544518234364</v>
      </c>
      <c r="D10" s="16">
        <f>BINOMDIST(D7,B5,D4,0)</f>
        <v>0.10509544518234364</v>
      </c>
      <c r="E10" s="11"/>
      <c r="F10" s="11"/>
      <c r="G10" s="11"/>
      <c r="H10" s="11"/>
      <c r="I10" s="11"/>
      <c r="J10" s="11"/>
      <c r="K10" s="11"/>
    </row>
    <row r="11" spans="1:16" x14ac:dyDescent="0.25">
      <c r="A11" s="28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3" spans="1:16" x14ac:dyDescent="0.25">
      <c r="B13" s="5" t="s">
        <v>0</v>
      </c>
      <c r="C13" s="6" t="s">
        <v>7</v>
      </c>
      <c r="D13" s="7">
        <f>1-0.075</f>
        <v>0.92500000000000004</v>
      </c>
    </row>
    <row r="14" spans="1:16" x14ac:dyDescent="0.25">
      <c r="B14" s="8">
        <v>300</v>
      </c>
      <c r="C14" s="6" t="s">
        <v>8</v>
      </c>
      <c r="D14" s="7">
        <f>1-D13</f>
        <v>7.4999999999999956E-2</v>
      </c>
    </row>
    <row r="15" spans="1:16" ht="22.5" customHeight="1" x14ac:dyDescent="0.35">
      <c r="B15" s="18" t="s">
        <v>1</v>
      </c>
      <c r="C15" s="13" t="s">
        <v>3</v>
      </c>
      <c r="D15" s="13" t="s">
        <v>4</v>
      </c>
      <c r="E15" s="18" t="s">
        <v>2</v>
      </c>
      <c r="P15" s="12"/>
    </row>
    <row r="16" spans="1:16" x14ac:dyDescent="0.25">
      <c r="B16" s="9">
        <f>B14*D13-D14</f>
        <v>277.42500000000001</v>
      </c>
      <c r="C16" s="7">
        <f>ROUNDUP(B16,0)</f>
        <v>278</v>
      </c>
      <c r="D16" s="7">
        <f>ROUNDDOWN(E16,0)</f>
        <v>278</v>
      </c>
      <c r="E16" s="10">
        <f>B14*D13+D13</f>
        <v>278.42500000000001</v>
      </c>
    </row>
    <row r="18" spans="1:11" ht="18" x14ac:dyDescent="0.35">
      <c r="C18" s="14" t="s">
        <v>5</v>
      </c>
      <c r="D18" s="15" t="s">
        <v>6</v>
      </c>
    </row>
    <row r="19" spans="1:11" x14ac:dyDescent="0.25">
      <c r="B19" s="11"/>
      <c r="C19" s="16">
        <f>BINOMDIST(C16,B14,D13,0)</f>
        <v>8.7489540381153197E-2</v>
      </c>
      <c r="D19" s="16">
        <f>BINOMDIST(D16,B14,D13,0)</f>
        <v>8.7489540381153197E-2</v>
      </c>
      <c r="E19" s="11"/>
      <c r="F19" s="11"/>
      <c r="G19" s="11"/>
      <c r="H19" s="11"/>
      <c r="I19" s="11"/>
    </row>
    <row r="20" spans="1:11" x14ac:dyDescent="0.25">
      <c r="A20" s="28" t="s">
        <v>17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2" spans="1:11" x14ac:dyDescent="0.25">
      <c r="B22" s="5" t="s">
        <v>0</v>
      </c>
      <c r="C22" s="6" t="s">
        <v>7</v>
      </c>
      <c r="D22" s="7">
        <f>19/20</f>
        <v>0.95</v>
      </c>
    </row>
    <row r="23" spans="1:11" x14ac:dyDescent="0.25">
      <c r="B23" s="8">
        <v>300</v>
      </c>
      <c r="C23" s="6" t="s">
        <v>8</v>
      </c>
      <c r="D23" s="7">
        <f>1-D22</f>
        <v>5.0000000000000044E-2</v>
      </c>
    </row>
    <row r="24" spans="1:11" ht="20.25" customHeight="1" x14ac:dyDescent="0.35">
      <c r="B24" s="18" t="s">
        <v>1</v>
      </c>
      <c r="C24" s="13" t="s">
        <v>3</v>
      </c>
      <c r="D24" s="13" t="s">
        <v>4</v>
      </c>
      <c r="E24" s="18" t="s">
        <v>2</v>
      </c>
    </row>
    <row r="25" spans="1:11" x14ac:dyDescent="0.25">
      <c r="B25" s="9">
        <f>B23*D22-D23</f>
        <v>284.95</v>
      </c>
      <c r="C25" s="7">
        <f>ROUNDUP(B25,0)</f>
        <v>285</v>
      </c>
      <c r="D25" s="7">
        <f>ROUNDDOWN(E25,0)</f>
        <v>285</v>
      </c>
      <c r="E25" s="10">
        <f>B23*D22+D22</f>
        <v>285.95</v>
      </c>
    </row>
    <row r="27" spans="1:11" ht="18" x14ac:dyDescent="0.35">
      <c r="C27" s="14" t="s">
        <v>5</v>
      </c>
      <c r="D27" s="15" t="s">
        <v>6</v>
      </c>
    </row>
    <row r="28" spans="1:11" x14ac:dyDescent="0.25">
      <c r="B28" s="11"/>
      <c r="C28" s="16">
        <f>BINOMDIST(C25,B23,D22,0)</f>
        <v>0.10509544518234364</v>
      </c>
      <c r="D28" s="16">
        <f>BINOMDIST(D25,B23,D22,0)</f>
        <v>0.10509544518234364</v>
      </c>
      <c r="E28" s="11"/>
    </row>
  </sheetData>
  <mergeCells count="4">
    <mergeCell ref="B1:J1"/>
    <mergeCell ref="A3:K3"/>
    <mergeCell ref="A11:K11"/>
    <mergeCell ref="A20:K20"/>
  </mergeCells>
  <hyperlinks>
    <hyperlink ref="B1:J1" r:id="rId1" display="Каликулятор аудитора" xr:uid="{577A490C-D2C3-482A-B1A8-B4BF500E57AD}"/>
  </hyperlinks>
  <pageMargins left="0.7" right="0.7" top="0.75" bottom="0.75" header="0.3" footer="0.3"/>
  <pageSetup paperSize="9" orientation="portrait" horizontalDpi="4294967292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zoomScale="142" zoomScaleNormal="142" workbookViewId="0">
      <selection activeCell="D15" sqref="D15"/>
    </sheetView>
  </sheetViews>
  <sheetFormatPr defaultRowHeight="15" x14ac:dyDescent="0.25"/>
  <cols>
    <col min="1" max="1" width="13.85546875" customWidth="1"/>
    <col min="2" max="2" width="7" bestFit="1" customWidth="1"/>
    <col min="3" max="3" width="11.5703125" bestFit="1" customWidth="1"/>
    <col min="4" max="7" width="7" bestFit="1" customWidth="1"/>
    <col min="8" max="8" width="6.7109375" customWidth="1"/>
    <col min="9" max="22" width="7" bestFit="1" customWidth="1"/>
  </cols>
  <sheetData>
    <row r="1" spans="1:22" x14ac:dyDescent="0.25">
      <c r="A1" s="20"/>
      <c r="B1" s="24" t="s">
        <v>7</v>
      </c>
      <c r="C1" s="29">
        <f>1/20</f>
        <v>0.05</v>
      </c>
    </row>
    <row r="2" spans="1:22" ht="15.75" thickBot="1" x14ac:dyDescent="0.3">
      <c r="A2" s="23"/>
      <c r="B2" s="25" t="s">
        <v>8</v>
      </c>
      <c r="C2" s="30">
        <f>1-C1</f>
        <v>0.95</v>
      </c>
    </row>
    <row r="3" spans="1:22" s="2" customFormat="1" x14ac:dyDescent="0.25">
      <c r="A3" s="19"/>
      <c r="B3" s="20"/>
      <c r="C3" s="20"/>
    </row>
    <row r="4" spans="1:22" x14ac:dyDescent="0.25">
      <c r="A4" s="12" t="s">
        <v>9</v>
      </c>
      <c r="C4" s="12" t="s">
        <v>10</v>
      </c>
    </row>
    <row r="5" spans="1:22" ht="18.75" x14ac:dyDescent="0.35">
      <c r="A5" s="21" t="s">
        <v>11</v>
      </c>
      <c r="B5" s="13" t="s">
        <v>3</v>
      </c>
      <c r="C5" s="21" t="s">
        <v>12</v>
      </c>
    </row>
    <row r="6" spans="1:22" x14ac:dyDescent="0.25">
      <c r="A6" s="10">
        <f>(B6-C1)/C1</f>
        <v>18.999999999999996</v>
      </c>
      <c r="B6" s="17">
        <v>1</v>
      </c>
      <c r="C6" s="9">
        <f>(B6+C2)/C1</f>
        <v>39</v>
      </c>
    </row>
    <row r="8" spans="1:22" x14ac:dyDescent="0.25">
      <c r="A8" s="7" t="s">
        <v>13</v>
      </c>
      <c r="B8" s="7">
        <v>19</v>
      </c>
      <c r="C8" s="7">
        <v>20</v>
      </c>
      <c r="D8" s="7">
        <v>21</v>
      </c>
      <c r="E8" s="7">
        <v>22</v>
      </c>
      <c r="F8" s="7">
        <v>23</v>
      </c>
      <c r="G8" s="7">
        <v>24</v>
      </c>
      <c r="H8" s="7">
        <v>25</v>
      </c>
      <c r="I8" s="7">
        <v>26</v>
      </c>
      <c r="J8" s="7">
        <v>27</v>
      </c>
      <c r="K8" s="7">
        <v>28</v>
      </c>
      <c r="L8" s="7">
        <v>29</v>
      </c>
      <c r="M8" s="7">
        <v>30</v>
      </c>
      <c r="N8" s="7">
        <v>31</v>
      </c>
      <c r="O8" s="7">
        <v>32</v>
      </c>
      <c r="P8" s="7">
        <v>33</v>
      </c>
      <c r="Q8" s="7">
        <v>34</v>
      </c>
      <c r="R8" s="7">
        <v>35</v>
      </c>
      <c r="S8" s="7">
        <v>36</v>
      </c>
      <c r="T8" s="7">
        <v>37</v>
      </c>
      <c r="U8" s="7">
        <v>38</v>
      </c>
      <c r="V8" s="7">
        <v>39</v>
      </c>
    </row>
    <row r="9" spans="1:22" ht="18" x14ac:dyDescent="0.35">
      <c r="A9" s="14" t="s">
        <v>5</v>
      </c>
      <c r="B9" s="22">
        <f>BINOMDIST(1,B8,1/20,0)</f>
        <v>0.37735360253530759</v>
      </c>
      <c r="C9" s="22">
        <f>BINOMDIST(1,C8,1/20,0)</f>
        <v>0.37735360253530759</v>
      </c>
      <c r="D9" s="22">
        <f t="shared" ref="D9:T9" si="0">BINOMDIST(1,D8,1/20,0)</f>
        <v>0.37641021852896939</v>
      </c>
      <c r="E9" s="22">
        <f t="shared" si="0"/>
        <v>0.37461778891692665</v>
      </c>
      <c r="F9" s="22">
        <f t="shared" si="0"/>
        <v>0.3720635767197657</v>
      </c>
      <c r="G9" s="22">
        <f t="shared" si="0"/>
        <v>0.36882824127002867</v>
      </c>
      <c r="H9" s="22">
        <f t="shared" si="0"/>
        <v>0.36498628042346581</v>
      </c>
      <c r="I9" s="22">
        <f t="shared" si="0"/>
        <v>0.36060644505838435</v>
      </c>
      <c r="J9" s="22">
        <f t="shared" si="0"/>
        <v>0.35575212752875213</v>
      </c>
      <c r="K9" s="22">
        <f t="shared" si="0"/>
        <v>0.3504817256394373</v>
      </c>
      <c r="L9" s="22">
        <f t="shared" si="0"/>
        <v>0.34484898362023209</v>
      </c>
      <c r="M9" s="22">
        <f t="shared" si="0"/>
        <v>0.33890331148884872</v>
      </c>
      <c r="N9" s="22">
        <f t="shared" si="0"/>
        <v>0.33269008411155321</v>
      </c>
      <c r="O9" s="22">
        <f t="shared" si="0"/>
        <v>0.3262509211932651</v>
      </c>
      <c r="P9" s="22">
        <f t="shared" si="0"/>
        <v>0.31962394935652694</v>
      </c>
      <c r="Q9" s="22">
        <f t="shared" si="0"/>
        <v>0.31284404740047933</v>
      </c>
      <c r="R9" s="22">
        <f t="shared" si="0"/>
        <v>0.30594307576664526</v>
      </c>
      <c r="S9" s="22">
        <f t="shared" si="0"/>
        <v>0.29895009117769328</v>
      </c>
      <c r="T9" s="22">
        <f t="shared" si="0"/>
        <v>0.29189154735822004</v>
      </c>
      <c r="U9" s="22">
        <f>BINOMDIST(1,U8,1/20,0)</f>
        <v>0.28479148269274979</v>
      </c>
      <c r="V9" s="22">
        <f t="shared" ref="V9" si="1">BINOMDIST(1,V8,1/20,0)</f>
        <v>0.27767169562543104</v>
      </c>
    </row>
  </sheetData>
  <conditionalFormatting sqref="B9:V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теория</vt:lpstr>
      <vt:lpstr>задачи</vt:lpstr>
      <vt:lpstr>обратная задача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Александр Орлов</cp:lastModifiedBy>
  <dcterms:created xsi:type="dcterms:W3CDTF">2018-05-07T04:40:19Z</dcterms:created>
  <dcterms:modified xsi:type="dcterms:W3CDTF">2021-08-05T12:33:08Z</dcterms:modified>
</cp:coreProperties>
</file>